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G:\PAGINA IMPRENTA\ITA\"/>
    </mc:Choice>
  </mc:AlternateContent>
  <xr:revisionPtr revIDLastSave="0" documentId="8_{D5F7DD26-A365-4A58-BFCF-B0A39524C3CF}" xr6:coauthVersionLast="36" xr6:coauthVersionMax="36" xr10:uidLastSave="{00000000-0000-0000-0000-000000000000}"/>
  <bookViews>
    <workbookView xWindow="0" yWindow="0" windowWidth="38400" windowHeight="17625" xr2:uid="{00000000-000D-0000-FFFF-FFFF00000000}"/>
  </bookViews>
  <sheets>
    <sheet name="00 PAI" sheetId="1" r:id="rId1"/>
    <sheet name="01Plan Estratégico" sheetId="2" r:id="rId2"/>
    <sheet name="03 PIGA" sheetId="3" r:id="rId3"/>
    <sheet name="04 PINAR" sheetId="4" r:id="rId4"/>
    <sheet name="05 Plan Adquisiciones" sheetId="9" r:id="rId5"/>
    <sheet name="06 PETH" sheetId="10" r:id="rId6"/>
    <sheet name="07 Capacitación" sheetId="11" r:id="rId7"/>
    <sheet name="08 Bienestar" sheetId="12" r:id="rId8"/>
    <sheet name="09 SST" sheetId="5" r:id="rId9"/>
    <sheet name="10 PAAC" sheetId="6" r:id="rId10"/>
    <sheet name="11 PETIC" sheetId="7" r:id="rId11"/>
    <sheet name="12 PSPI" sheetId="8" r:id="rId12"/>
  </sheets>
  <externalReferences>
    <externalReference r:id="rId1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9" i="9" l="1"/>
  <c r="I89" i="9"/>
  <c r="BK46" i="5" l="1"/>
  <c r="BK44" i="5"/>
  <c r="BK42" i="5"/>
  <c r="BK37" i="5"/>
  <c r="BK34" i="5"/>
  <c r="BK33" i="5"/>
  <c r="BK30" i="5"/>
  <c r="BK25" i="5"/>
  <c r="BK24" i="5"/>
  <c r="BK23" i="5"/>
  <c r="BK22" i="5"/>
  <c r="BK21" i="5"/>
  <c r="BK20" i="5"/>
  <c r="BK19" i="5"/>
  <c r="BK18" i="5"/>
  <c r="BK17" i="5"/>
  <c r="BK16" i="5"/>
  <c r="BK15" i="5"/>
  <c r="BK14" i="5"/>
  <c r="BK12" i="5"/>
  <c r="BK7" i="5"/>
  <c r="L23" i="4" l="1"/>
  <c r="K23" i="4"/>
  <c r="M23" i="4" s="1"/>
  <c r="I23" i="4"/>
  <c r="L21" i="4"/>
  <c r="I21" i="4"/>
  <c r="K21" i="4" s="1"/>
  <c r="M21" i="4" s="1"/>
  <c r="L13" i="4"/>
  <c r="I13" i="4"/>
  <c r="K13" i="4" s="1"/>
  <c r="M13" i="4" s="1"/>
  <c r="L11" i="4"/>
  <c r="K11" i="4"/>
  <c r="M11" i="4" s="1"/>
  <c r="I11" i="4"/>
  <c r="L9" i="4"/>
  <c r="I9" i="4"/>
  <c r="K9" i="4" s="1"/>
  <c r="M9" i="4" s="1"/>
  <c r="L7" i="4"/>
  <c r="I7" i="4"/>
  <c r="K7" i="4" s="1"/>
  <c r="M7" i="4" l="1"/>
  <c r="K19" i="2" l="1"/>
  <c r="J19" i="2"/>
  <c r="I19" i="2"/>
  <c r="H19" i="2"/>
  <c r="K17" i="2"/>
  <c r="I17" i="2"/>
  <c r="F17" i="2"/>
  <c r="J17" i="2" s="1"/>
  <c r="K16" i="2"/>
  <c r="I16" i="2"/>
  <c r="F16" i="2"/>
  <c r="J16" i="2" s="1"/>
  <c r="K14" i="2"/>
  <c r="I14" i="2"/>
  <c r="H14" i="2"/>
  <c r="F14" i="2"/>
  <c r="J14" i="2" s="1"/>
  <c r="I13" i="2"/>
  <c r="E13" i="2"/>
  <c r="K12" i="2"/>
  <c r="I12" i="2"/>
  <c r="J12" i="2" s="1"/>
  <c r="F12" i="2"/>
  <c r="H12" i="2" s="1"/>
  <c r="K11" i="2"/>
  <c r="J11" i="2"/>
  <c r="I11" i="2"/>
  <c r="H11" i="2"/>
  <c r="F11" i="2"/>
  <c r="E10" i="2"/>
  <c r="I10" i="2" s="1"/>
  <c r="K9" i="2"/>
  <c r="I9" i="2"/>
  <c r="H9" i="2"/>
  <c r="F9" i="2"/>
  <c r="H17" i="2" l="1"/>
  <c r="L11" i="2"/>
  <c r="H16" i="2"/>
  <c r="L19" i="2"/>
  <c r="L17" i="2"/>
  <c r="J9" i="2"/>
  <c r="L9" i="2" s="1"/>
  <c r="L14" i="2"/>
  <c r="L12" i="2"/>
  <c r="L16" i="2"/>
</calcChain>
</file>

<file path=xl/sharedStrings.xml><?xml version="1.0" encoding="utf-8"?>
<sst xmlns="http://schemas.openxmlformats.org/spreadsheetml/2006/main" count="2016" uniqueCount="1119">
  <si>
    <t>PLAN ESTRATEGICO 2018 -2022</t>
  </si>
  <si>
    <t>PND2018-2022 "PACTO POR COLOMBIA - PACTO POR LA EQUIDAD"</t>
  </si>
  <si>
    <t>ARTICULACION</t>
  </si>
  <si>
    <t>METAS 2021</t>
  </si>
  <si>
    <t>RESPONSABLES</t>
  </si>
  <si>
    <t>INDICADOR</t>
  </si>
  <si>
    <t>FECHA PROGRAMADA</t>
  </si>
  <si>
    <t>PACTO</t>
  </si>
  <si>
    <t>LINEAS</t>
  </si>
  <si>
    <t>DIMENSIONES DEL MIPG</t>
  </si>
  <si>
    <t>POLITICA DE GESTION Y DESEMPEÑO INSTITUCIONAL</t>
  </si>
  <si>
    <t xml:space="preserve">PROCESO ASOCIADO </t>
  </si>
  <si>
    <t>OBJETIVO INSTITUCIONAL</t>
  </si>
  <si>
    <t>Por el emprendimiento la formalización y la productividad</t>
  </si>
  <si>
    <t>TRANSFORMACIÓN EMPRESARIAL: Creatividad, innovación y tecnología para la productividad</t>
  </si>
  <si>
    <t>Direccionamiento Estratégico y Planeación</t>
  </si>
  <si>
    <t xml:space="preserve">Planeación Institucional </t>
  </si>
  <si>
    <t>Direccionamiento Estratégico</t>
  </si>
  <si>
    <t>Implementar un Modelo de Gestión Basado en Resultados</t>
  </si>
  <si>
    <t>Comité Institucional de Gestión y Desempeño</t>
  </si>
  <si>
    <t>Trimestral</t>
  </si>
  <si>
    <t>Gestión por valores para Resultado</t>
  </si>
  <si>
    <t>Gestión presupuestal y eficiencia del gasto público</t>
  </si>
  <si>
    <t xml:space="preserve">Gestión Financiera </t>
  </si>
  <si>
    <t>Incrementar los ingresos</t>
  </si>
  <si>
    <t>Grupo de Gestión Financiera-Líder de Presupuesto</t>
  </si>
  <si>
    <t xml:space="preserve">Recaudo Total </t>
  </si>
  <si>
    <t xml:space="preserve">Por la legalidad </t>
  </si>
  <si>
    <t>ALIANZA CONTRA LA CORRUPCIÓN: Tolerancia cero con los corruptos</t>
  </si>
  <si>
    <t>Información y Comunicación</t>
  </si>
  <si>
    <t>Transparencia, acceso a la información y lucha contra la corrupción</t>
  </si>
  <si>
    <t>Reposicionar la Imagen corporativa de la Imprenta Nacional</t>
  </si>
  <si>
    <t>1er Trimestre</t>
  </si>
  <si>
    <t>Gestión del Talento Humano</t>
  </si>
  <si>
    <t>Fortalecimiento organizacional y simplificación de procesos</t>
  </si>
  <si>
    <t>Mejorar la Gestión de Costos y Gastos</t>
  </si>
  <si>
    <t>2do Trimestre</t>
  </si>
  <si>
    <t>Transversales</t>
  </si>
  <si>
    <t>Pacto por una gestión pública efectiva</t>
  </si>
  <si>
    <t xml:space="preserve">Evaluación de Resultados </t>
  </si>
  <si>
    <t>Seguimiento y evaluación del desempeño institucional</t>
  </si>
  <si>
    <t>Seguimiento, evaluación y Mejora</t>
  </si>
  <si>
    <t>Implementar practicas sostenibles que mejoren la imagen y el proceso productivo</t>
  </si>
  <si>
    <t>Control Interno</t>
  </si>
  <si>
    <t>Planeación institucional</t>
  </si>
  <si>
    <t>Oficina Asesora de Planeación</t>
  </si>
  <si>
    <t>Información y comunicación</t>
  </si>
  <si>
    <t>Gestión documental</t>
  </si>
  <si>
    <t>Mejorar la comunicación entre las diferentes áreas y procesos</t>
  </si>
  <si>
    <t>Crear, comunicar y entregar valor</t>
  </si>
  <si>
    <t>Grupo de Gestión integral</t>
  </si>
  <si>
    <t xml:space="preserve">Consolidado de indicadores </t>
  </si>
  <si>
    <t>Actualizar, aprobar y socializar la guía de Gestión del Riesgo</t>
  </si>
  <si>
    <t>4to Trimestre</t>
  </si>
  <si>
    <t>ENTORNO PARA CRECER; Formalización emprendimiento y dinamización empresarial</t>
  </si>
  <si>
    <t>Talento Humano</t>
  </si>
  <si>
    <t>Gestión Estratégica de Talento humano</t>
  </si>
  <si>
    <t>Jefe Oficina Asesora de Planeación y Coordinador Grupo de Desarrollo del Talento Humano</t>
  </si>
  <si>
    <t>Seguimiento realizado</t>
  </si>
  <si>
    <t>4 seguimientos</t>
  </si>
  <si>
    <t>Alianza contra la corrupción: tolerancia cero con los corruptos</t>
  </si>
  <si>
    <t xml:space="preserve">Actualizar la información publicada en el normograma </t>
  </si>
  <si>
    <t>Pacto por la sostenibilidad</t>
  </si>
  <si>
    <t>Sectores comprometidos con la sostenibilidad y la mitigación del cambio climático</t>
  </si>
  <si>
    <t xml:space="preserve">Ejecutar en un  100% el Plan Institucional de Gestión Ambiental </t>
  </si>
  <si>
    <t>Grupo de Mejora Continua</t>
  </si>
  <si>
    <t>No. de Actividades cumplidas</t>
  </si>
  <si>
    <t>No. de actividades programadas  del PIGA</t>
  </si>
  <si>
    <t xml:space="preserve">Mejora la gestión de costos y gastos </t>
  </si>
  <si>
    <t xml:space="preserve">Implementar procedimiento para análisis de información Financiera </t>
  </si>
  <si>
    <t>Subgerencia Administrativa y Financiera y Oficina Asesora de Planeación</t>
  </si>
  <si>
    <t>Procedimiento implementado</t>
  </si>
  <si>
    <t>Desarrollar una cultura laborar orientada a la participación, autocontrol y sentido de pertenencia</t>
  </si>
  <si>
    <t>Canal de Comunicación establecido</t>
  </si>
  <si>
    <t>Gestión Documental y Activos Fijos</t>
  </si>
  <si>
    <t>Ejecutar en un  100% el Plan Institucional de Archivos de la Entidad ­PINAR</t>
  </si>
  <si>
    <t>Líder Grupo de Gestión Documental y Activos Fijos</t>
  </si>
  <si>
    <t>% de avance del plan</t>
  </si>
  <si>
    <t>Gestión por valores para resultado</t>
  </si>
  <si>
    <t xml:space="preserve">Gestión de Adquisición y Almacén </t>
  </si>
  <si>
    <t>Coordinador Grupo de Gestión Administrativa</t>
  </si>
  <si>
    <t>Presupuesto ejecutado</t>
  </si>
  <si>
    <t>Por la Equidad</t>
  </si>
  <si>
    <t>TRABAJO DECENTE: Acceso a mercados e ingresos dignos: acelerando la inclusión productiva</t>
  </si>
  <si>
    <t>Desarrollar programas de fortalecimiento de capacidades en personal propio de la INC</t>
  </si>
  <si>
    <t>Ejecutar en un  100% el Plan Estratégico de Talento Humano</t>
  </si>
  <si>
    <t>Coordinador Grupo de Talento Humano</t>
  </si>
  <si>
    <t xml:space="preserve">Diseñar y ejecutar en un 100% el Plan de Capacitación </t>
  </si>
  <si>
    <t>Ejecutar en un 100% el plan institucional de Bienestar Social e Incentivos</t>
  </si>
  <si>
    <t>Ejecutar en un 100% el  Plan de Trabajo Anual en Seguridad y Salud en el Trabajo</t>
  </si>
  <si>
    <t>Número de actividades cumplidas</t>
  </si>
  <si>
    <t>Número de actividades programadas</t>
  </si>
  <si>
    <t>Transparencia, acceso a la información pública y lucha contra la corrupción</t>
  </si>
  <si>
    <t>Ejecutar en un 100% el Plan Anticorrupción y de Atención al Ciudadano</t>
  </si>
  <si>
    <t>Jefe Oficina Asesora de Planeación</t>
  </si>
  <si>
    <t>Gobierno Digital</t>
  </si>
  <si>
    <t>Gestión de las TIC</t>
  </si>
  <si>
    <t>Integrar los sistemas de información</t>
  </si>
  <si>
    <t>Ejecutar en un 60% el Plan Estratégico de Tecnologías de la Información y las Comunicaciones ­ PETIC</t>
  </si>
  <si>
    <t>Jefe Oficina de Sistemas e Informática</t>
  </si>
  <si>
    <t>Seguridad Digital</t>
  </si>
  <si>
    <t>Ejecutar en un 100% el  Plan de Seguridad y Privacidad de la Información</t>
  </si>
  <si>
    <t>PLAN DE ACCIÓN 2022</t>
  </si>
  <si>
    <t>ACTIVIDAD</t>
  </si>
  <si>
    <t>Establecer y desarrollar el Plan de Trabajo Anual en Seguridad y Salud en el Trabajo</t>
  </si>
  <si>
    <t xml:space="preserve">Responsable de Seguridad y Salud en el Trabajo
</t>
  </si>
  <si>
    <t>Recaudar a 30 dic 2022, el 100% del presupuesto apropiado de ingresos  $100.853.535.000</t>
  </si>
  <si>
    <t>Permanente</t>
  </si>
  <si>
    <t xml:space="preserve">Elaborar  y controlar la ejecución de los Acuerdos de Gestión de los Gerentes Públicos de la Entidad </t>
  </si>
  <si>
    <t xml:space="preserve">Hacer seguimiento trimestral a los Acuerdos de Gestión de los Gerentes Públicos de la Entidad </t>
  </si>
  <si>
    <t xml:space="preserve">Formular y hacer seguimiento al  Plan Institucional de Gestión Ambiental </t>
  </si>
  <si>
    <t>Formular y hacer seguimiento al Plan Institucional de Archivos de la Entidad ­PINAR</t>
  </si>
  <si>
    <t xml:space="preserve">Formular, aprobar y socializar  las 7 Políticas faltantes de MIPG </t>
  </si>
  <si>
    <t>Políticas aprobadas y socializadas</t>
  </si>
  <si>
    <t>Varias</t>
  </si>
  <si>
    <t>11 políticas aprobadas</t>
  </si>
  <si>
    <t xml:space="preserve">Establecer el Plan de Adquisiciones del año  2022 y controlar su ejecución </t>
  </si>
  <si>
    <t>Formular y hacer seguimiento al Plan Estratégico de Talento Humano - PETH</t>
  </si>
  <si>
    <t xml:space="preserve">Formular y hacer seguimiento al Plan de Capacitación </t>
  </si>
  <si>
    <t>Formular y hacer seguimiento al Plan Institucional de Bienestar Social e Incentivos</t>
  </si>
  <si>
    <t>Establecer y desarrollar el Plan Anticorrupción y de Atención al Ciudadano</t>
  </si>
  <si>
    <t>Establecer y desarrollar el Plan Estratégico de Tecnologías de la Información y las Comunicaciones ­ PETIC</t>
  </si>
  <si>
    <t>Establecer y desarrollar el  Plan de Seguridad y Privacidad de la Información</t>
  </si>
  <si>
    <t>Actualizar y organizar el normograma de la entidad bajo los lineamientos del Enlace Transparencia.</t>
  </si>
  <si>
    <t xml:space="preserve">Información del normograma actualizada y publicada dentro del enlace transparencia </t>
  </si>
  <si>
    <t>Elaborar, aprobar y socializar la guía y seguimiento a Planes Institucionales</t>
  </si>
  <si>
    <t>Guía de Planes Institucionales socializada y aprobada</t>
  </si>
  <si>
    <t>Organizar los indicadores por proceso y su medición</t>
  </si>
  <si>
    <t>Grupo Mejora Continua</t>
  </si>
  <si>
    <t>Establecer indicadores a los procesos de la entidad</t>
  </si>
  <si>
    <t>2doTrimestre</t>
  </si>
  <si>
    <t>Plan de comunicaciones implementado</t>
  </si>
  <si>
    <t>Elaborar el plan de comunicaciones para la Imprenta Nacional y verificar su implementación</t>
  </si>
  <si>
    <t xml:space="preserve">Evaluar el modelo de operación y gestión de la Imprenta Nacional </t>
  </si>
  <si>
    <t xml:space="preserve">Documentar  e implementar un mecanismos para evaluar el modelo de operación y gestión </t>
  </si>
  <si>
    <t>Documentar la matriz de líneas de defensa y socializarla con cada uno de los responsables</t>
  </si>
  <si>
    <t>Establecer los roles de la primera, segunda y tercera línea de defensa</t>
  </si>
  <si>
    <t>Matriz de líneas de defensa documentada y socializada</t>
  </si>
  <si>
    <t>Mapa de riesgos de corrupción actualizado y aprobado</t>
  </si>
  <si>
    <t>Mapa de riesgos de gestión actualizado y aprobado</t>
  </si>
  <si>
    <t xml:space="preserve">Revisar los controles establecidos para las actividades relacionadas con servicios de terceros </t>
  </si>
  <si>
    <t xml:space="preserve">Controles del proceso revisados </t>
  </si>
  <si>
    <t>Gestión Comercial</t>
  </si>
  <si>
    <t>Oficina Asesora de Planeación  y Grupo de Mejora Continua</t>
  </si>
  <si>
    <t>Gestión con valores para el resultado</t>
  </si>
  <si>
    <t>Hacer competitiva la operación de la empresa</t>
  </si>
  <si>
    <t>IMPRENTA NACIONAL DE COLOMBIA</t>
  </si>
  <si>
    <t>PLANEACIÓN ESTRATEGICA AJUSTADA 2021 -2022</t>
  </si>
  <si>
    <t>ITEM</t>
  </si>
  <si>
    <t>ESTRATEGIA</t>
  </si>
  <si>
    <t>META 2022</t>
  </si>
  <si>
    <t>AVANCE 4TO TRIMESTRE DE 2021</t>
  </si>
  <si>
    <t>AVANCE ACUMULADO A 31 DIC 2021</t>
  </si>
  <si>
    <t>OBSERVACIÓN</t>
  </si>
  <si>
    <t>VALORES DEL INDICADOR</t>
  </si>
  <si>
    <t>AVANCE A LA FECHA</t>
  </si>
  <si>
    <t xml:space="preserve">AVANCE ESPERADO A LA FECHA </t>
  </si>
  <si>
    <t>CUMPLIMIENTO A LA FECHA</t>
  </si>
  <si>
    <t>AVANCE ACUMULADO</t>
  </si>
  <si>
    <t>AVANCE ESPERADO ACUMULADO</t>
  </si>
  <si>
    <t>CUMPLIMIENTO ACUMULADO</t>
  </si>
  <si>
    <t>Participación del mercado de la Imprenta en el segmento de Agencias de Publicidad 54181 NAICS y Publicidad M7310 CIIU</t>
  </si>
  <si>
    <t>Participación del mercado de la Imprenta en el segmento de Agencias de Publicidad 54181 NAICS y Publicidad M7310 CIIU (1.50% * $1.670.882.000.000)</t>
  </si>
  <si>
    <t>Nivel de reconocimiento del Diario Oficial de la Imprenta Nacional como principal fuente de consulta de las normas.</t>
  </si>
  <si>
    <t>Nivel de reconocimiento del Diario Oficial de la Imprenta Nacional como principal fuente de consulta de las normas.  Consultar Extensión Ubersuggest, Diario Oficial Colombia </t>
  </si>
  <si>
    <t>Participación lograda en el mercado de impresión tradicional</t>
  </si>
  <si>
    <t>Participación lograda en el mercado de impresión tradicional (4.5% * $1.339..211.000.000)</t>
  </si>
  <si>
    <t>Implementación sistemas de información</t>
  </si>
  <si>
    <t xml:space="preserve">Implementar el negocio de Gestión Documental y así poder acceder al 2% del mercado en 2022
</t>
  </si>
  <si>
    <t>Participación del mercado de la Imprenta en el segmento Actividades De Bibliotecas y Archivos (R9101),  (2% * $171.690.688.000)</t>
  </si>
  <si>
    <t>% de satisfacción de cliente externo</t>
  </si>
  <si>
    <t>Reconocimiento a la  gestión y el desempeño ambiental de los procesos</t>
  </si>
  <si>
    <t>Categoría Elite</t>
  </si>
  <si>
    <t>Fortalecer las competencias laborales y sociales del talento humano de la INC, mediante el diseño y desarrollo de planes y programas integrales, orientados a potencializar y mejorar la productividad y clima laboral de la empresa</t>
  </si>
  <si>
    <t>Lograr que el clima laboral tenga una favorabilidad del 80% del talento humano</t>
  </si>
  <si>
    <t xml:space="preserve">Visitantes Museo de Artes gráficas en un año </t>
  </si>
  <si>
    <t>Visitantes Museo de Artes gráficas en un año. Consultar Extensión Ubersuggest Museo de artes gráficas Bogotá </t>
  </si>
  <si>
    <t xml:space="preserve">Plan Institucional de Gestión Ambiental - PIGA </t>
  </si>
  <si>
    <t>Metas Ambientales</t>
  </si>
  <si>
    <t>Programa</t>
  </si>
  <si>
    <t>Actividad(es)</t>
  </si>
  <si>
    <t>% Ejecución 
de la actividad</t>
  </si>
  <si>
    <t>Observaciones</t>
  </si>
  <si>
    <t>Objetivo Ambiental</t>
  </si>
  <si>
    <t>Meta Ambiental
2022</t>
  </si>
  <si>
    <t>Indicador</t>
  </si>
  <si>
    <t>Periodicidad del Indicador</t>
  </si>
  <si>
    <t>Aspecto Ambiental</t>
  </si>
  <si>
    <t xml:space="preserve">Nombre </t>
  </si>
  <si>
    <t>Proceso Responsable</t>
  </si>
  <si>
    <t>Actividad</t>
  </si>
  <si>
    <t>Registros</t>
  </si>
  <si>
    <t>Seguimiento</t>
  </si>
  <si>
    <t>Responsable de la actividad</t>
  </si>
  <si>
    <t>Objetivos Estratégicos</t>
  </si>
  <si>
    <t>P.2 Implementar prácticas sostenibles que mejoren la imagen y el proceso productivo</t>
  </si>
  <si>
    <t>Iniciativa Estratégica</t>
  </si>
  <si>
    <t>7. Posicionar en los próximos 2 años  a la INC como una entidad referente distrital dentro de la categoría Elite del PREAD y como instrumento de mejoramiento para la certificación ISO 14001</t>
  </si>
  <si>
    <t>1. Implementar estrategias de Gestión que conlleven al uso ecoeficiente y racional de los recursos utilizados.</t>
  </si>
  <si>
    <t>Reducir en un 3% el consumo de energía con respecto al año anterior.</t>
  </si>
  <si>
    <t>Anual</t>
  </si>
  <si>
    <t>Consumo de Energía Eléctrica</t>
  </si>
  <si>
    <t>Uso Eficiente y Racional de Energía Eléctrica</t>
  </si>
  <si>
    <t xml:space="preserve">Direccionamiento estratégico
Gestión de  Mantenimiento y servicios generales 
Gestión Financiera
</t>
  </si>
  <si>
    <t>Plan de trabajo</t>
  </si>
  <si>
    <t>Mejora Continua</t>
  </si>
  <si>
    <r>
      <t xml:space="preserve">Reducir en un 4% el consumo de agua respecto al año anterior.. </t>
    </r>
    <r>
      <rPr>
        <i/>
        <u/>
        <sz val="11"/>
        <color indexed="8"/>
        <rFont val="Arial"/>
        <family val="2"/>
      </rPr>
      <t xml:space="preserve">
</t>
    </r>
  </si>
  <si>
    <t>Uso / Consumo de Agua</t>
  </si>
  <si>
    <t>Uso Eficiente y Racional de Agua</t>
  </si>
  <si>
    <t xml:space="preserve">Grupo Mejora Continua
Grupo de Mantenimiento y servicios generales </t>
  </si>
  <si>
    <t>Actualizar el Plan de Ahorro y uso eficiente de agua</t>
  </si>
  <si>
    <t>Mensual</t>
  </si>
  <si>
    <t>2. Prevenir, controlar y mitigar los impactos ambientales provocados por la generación de residuos</t>
  </si>
  <si>
    <t>Desarrollar cinco (5)  actividades para propender por la reducción en la generación de residuos peligrosos en la empresa</t>
  </si>
  <si>
    <t xml:space="preserve">
Actividades programadas /
Actividades realizadas</t>
  </si>
  <si>
    <t>Generación de residuos peligrosos</t>
  </si>
  <si>
    <t>Reducción de residuos  peligrosos generados en la actividad productiva</t>
  </si>
  <si>
    <t>Subgerencia de Producción
Grupo Mejora Continua</t>
  </si>
  <si>
    <t>1. Capacitar a los funcionarios de la planta de producción en buenas prácticas de consumo y limpieza de maquinas y equipos.</t>
  </si>
  <si>
    <t xml:space="preserve"> - Registros de capacitación a los funcionarios</t>
  </si>
  <si>
    <t>Semestral</t>
  </si>
  <si>
    <t>Analista de Mejora Continua</t>
  </si>
  <si>
    <t>2. Investigar por lo menos un (1) alternativa de insumos más eficientes y amigables con el medio ambiente</t>
  </si>
  <si>
    <t xml:space="preserve"> - Informe de alternativas investigadas y viables para la empresa</t>
  </si>
  <si>
    <t>3. Identificar los niveles de desperdicios del proceso productivo para minimizarlos.</t>
  </si>
  <si>
    <t>Informe</t>
  </si>
  <si>
    <t>4. Realizar visitas de auditoria a las empresas Gestoras de Residuos y proveedores para conocer y asegurar el manejo adecuado de los mismos.</t>
  </si>
  <si>
    <t>Registros de auditoría y acciones generadas si es el caso</t>
  </si>
  <si>
    <t>5. Realizar inspecciones  semanales a los puntos ecológicos y sitios de almacenamiento de residuos para verificar su correcta separación y almacenamiento,  así mismo sensibilizar a funcionarios y contratistas en esta actividad y elaborar informes mensuales para la generación de las acciones pertinentes</t>
  </si>
  <si>
    <t>Registros de inspección y acciones generadas si es el caso</t>
  </si>
  <si>
    <t>Analista de Mejora Continua
Pasante Ambiental</t>
  </si>
  <si>
    <r>
      <t xml:space="preserve">Aprovechar al menos el 60 </t>
    </r>
    <r>
      <rPr>
        <b/>
        <sz val="11"/>
        <rFont val="Arial"/>
        <family val="2"/>
      </rPr>
      <t>%</t>
    </r>
    <r>
      <rPr>
        <sz val="11"/>
        <rFont val="Arial"/>
        <family val="2"/>
      </rPr>
      <t xml:space="preserve"> de los residuos sólidos
no peligrosos (excepto retal), ni especiales generados por la entidad
Meta No. 2</t>
    </r>
  </si>
  <si>
    <t xml:space="preserve">Total de residuos entregados en Kg a empresa
responsable para su disposición final  mes / Total
de Residuos generados Kg mes)*100.
</t>
  </si>
  <si>
    <t>Generación de residuos Aprovechables</t>
  </si>
  <si>
    <t>Entrega de residuos en pos consumo</t>
  </si>
  <si>
    <t>Direccionamiento estratégico</t>
  </si>
  <si>
    <t>6. Clasificación y entrega de residuos aprovechables a proveedores para su reutilización.</t>
  </si>
  <si>
    <t>Cuadro de seguimiento del indicador</t>
  </si>
  <si>
    <r>
      <t>Los residuos peligrosos no deben superar el 8</t>
    </r>
    <r>
      <rPr>
        <b/>
        <sz val="11"/>
        <rFont val="Arial"/>
        <family val="2"/>
      </rPr>
      <t xml:space="preserve"> %</t>
    </r>
    <r>
      <rPr>
        <sz val="11"/>
        <rFont val="Arial"/>
        <family val="2"/>
      </rPr>
      <t xml:space="preserve"> del total de Residuos generados por la Empresa. 
Meta No.1</t>
    </r>
  </si>
  <si>
    <t>Total Residuos Peligrosos generados en Kg mes /
Total Residuos Generados en Kg mes  *100</t>
  </si>
  <si>
    <t>Los residuos peligrosos (sólidos y líquidos) deben ser inferiores al 2.5 % del total de la producción en Kilogramos 
Meta No. 4</t>
  </si>
  <si>
    <t>Total Residuos Peligrosos (sólidos y líquidos) generados en Kg mes/Total de la Producción en Kg mes  *100</t>
  </si>
  <si>
    <t xml:space="preserve">3. Disminuir el consumo del papel en oficinas </t>
  </si>
  <si>
    <t>Realizar dos (2) actividades para propender por la disminución del uso del papel en las oficinas de la INC</t>
  </si>
  <si>
    <t xml:space="preserve">
Actividades programadas  /
Actividades realizadas</t>
  </si>
  <si>
    <t xml:space="preserve">Consumo de insumos (materiales que no se incorporan al producto)
</t>
  </si>
  <si>
    <t>Implementación de
prácticas sostenibles</t>
  </si>
  <si>
    <t>Todos</t>
  </si>
  <si>
    <t xml:space="preserve">
1. Establecer políticas internas y brindar capacitación, para el adecuado uso del Sistema de gestión documental "Orfeo" con el fin de propender por la reducción de consumo de papel en concordancia con la Directiva Presidencial No. 04 de 2012 sobre eficiencia Administrativa y lineamientos de la política cero papel en la Administración Pública y el decreto ley 2106 del 22 de noviembre del 2019
</t>
  </si>
  <si>
    <t>Política generada,   documentada e implementada y capacitación brindada.</t>
  </si>
  <si>
    <t>Coordinador Gestión Documental y Activos Fijos
Oficina de Sistemas e informática
Analista de Mejora Continua</t>
  </si>
  <si>
    <t>4. Fortalecer la aplicación de criterios ambientales en la adquisición de bienes,  materias primas e insumos para la INC.</t>
  </si>
  <si>
    <t>Realizar tres (3) actividades para propender por la inclusión de los criterios o requisitos  ambientales en los procesos de adquisición</t>
  </si>
  <si>
    <t>Actividades programadas  /
Actividades realizadas</t>
  </si>
  <si>
    <t>Control de Aspectos Ambientales</t>
  </si>
  <si>
    <t>Implementación de prácticas sostenibles.</t>
  </si>
  <si>
    <t>1, Realizar seguimiento y verificación a la inclusión de requisitos ambientales en los procesos de adquisición y generar las acciones pertinentes</t>
  </si>
  <si>
    <t>Informe de seguimiento  y generación de acciones</t>
  </si>
  <si>
    <t>Bimestral</t>
  </si>
  <si>
    <t xml:space="preserve">2, Capacitar a los responsables de los procesos sobre  sobre la importancia de incluir los requisitos legales ambientales en los requerimientos que realice.
3. Sensibilizar al personal sobre la importancia de las Compras Sostenibles para la empresa, su futuro y la identificación de practicas sostenibles al interior de la INC, </t>
  </si>
  <si>
    <t>Registro de capacitación</t>
  </si>
  <si>
    <t>5, Socializar entre los funcionarios los planes y programas
ambientales de la Entidad.</t>
  </si>
  <si>
    <t>Sensibilizar o capacitar al 100% de los funcionarios de la Entidad con mínimo en un tema del Plan Institucional de Gestión Ambiental PIGA</t>
  </si>
  <si>
    <t>Actividades realizadas / Actividades programadas
*100</t>
  </si>
  <si>
    <t xml:space="preserve">Manejo eficiente de los recursos </t>
  </si>
  <si>
    <t>Capacitación en el plan institucional de gestión ambiental</t>
  </si>
  <si>
    <t>Grupo Mejora Continua
Grupo de Talento Humano</t>
  </si>
  <si>
    <t xml:space="preserve">Programar y realizar con mínimo una sensibilización, capacitación,  inducción o reinducción  a cada uno de los servidores de la INC en  temas del Plan Institucional de Gestión Ambiental PIGA </t>
  </si>
  <si>
    <t xml:space="preserve">Registros de asistencia </t>
  </si>
  <si>
    <t>Coordinador Oficina Talento Humano
Analista de Mejora Continua</t>
  </si>
  <si>
    <t xml:space="preserve">6, Mantener la certificación de la Secretaria Distrital Ambiental en el programa PREAD </t>
  </si>
  <si>
    <t>Lograr la certificación PREAD</t>
  </si>
  <si>
    <t>Informe de auditoria de certificación con resultados positivos</t>
  </si>
  <si>
    <t xml:space="preserve"> SGA</t>
  </si>
  <si>
    <t>Mantener los requisitos del programa PREAD,  de acuerdo al plan de trabajo establecido  por la Secretaria Distrital Ambiental  y presentación a Auditoría.</t>
  </si>
  <si>
    <t xml:space="preserve"> -  Informe de Auditoría</t>
  </si>
  <si>
    <t>Jefe Oficina Asesora de Planeación 
Coordinador Grupo de  Gestión Integral
Analista de Mejora Continua</t>
  </si>
  <si>
    <t>PLAN INSTITUCIONAL DE ARCHIVO 2021</t>
  </si>
  <si>
    <t xml:space="preserve">NUMERAL </t>
  </si>
  <si>
    <t>REQUISITOS</t>
  </si>
  <si>
    <t>ACCIONES O ACTIVIDAD A REALIZAR</t>
  </si>
  <si>
    <t>META</t>
  </si>
  <si>
    <t>ENTREGABLE O INDICADOR</t>
  </si>
  <si>
    <t xml:space="preserve">RESPONSABLE </t>
  </si>
  <si>
    <t xml:space="preserve">AVANCE </t>
  </si>
  <si>
    <t>PARTICIPACIÓN PORCENTUAL PROCESO</t>
  </si>
  <si>
    <t xml:space="preserve">AVANCE TOTAL COMPONENTE Y PLAN </t>
  </si>
  <si>
    <t>Título V de la Ley 594 de 2000, parcialmente los artículos 58 y 59 de la Ley 1437 de 2011 -Artículo 2.8.2.5.8 Decreto 1080/2015</t>
  </si>
  <si>
    <t xml:space="preserve">Actualización de los instrumentos archivísticos: TABLA DE RETENCION DOCUMENTAL (TRD), CUADRO DE CLASIFICACION </t>
  </si>
  <si>
    <t xml:space="preserve">Actualizar el 100% la TRD para su posterior socialización e implementación </t>
  </si>
  <si>
    <t xml:space="preserve">No. TRD actualizadas </t>
  </si>
  <si>
    <t xml:space="preserve">Grupo de Gestión Documental y Activos Fijos/Subgerencia Administrativa y Financiera </t>
  </si>
  <si>
    <t xml:space="preserve">No.Total de Dependencias INC </t>
  </si>
  <si>
    <t xml:space="preserve">Actualización de los instrumentos archivísticos: CUADRO DE CLASIFICACION, BANCO TERMINOLOGICO Y TABLAS DE CONTROL DE ACCESO  </t>
  </si>
  <si>
    <t xml:space="preserve">Actualizar el 100% de los instrumentos archivísticos enunciados </t>
  </si>
  <si>
    <t>No. instrumentos archivísticos actualizados</t>
  </si>
  <si>
    <t xml:space="preserve">No. instrumentos archivísticos requeridos </t>
  </si>
  <si>
    <t>Artículo 2.8.2.2.4. Inventarios de documentos Decreto 1080/2015</t>
  </si>
  <si>
    <t>Elaborar los inventarios documentales de las dependencias con TRD aprobadas</t>
  </si>
  <si>
    <t xml:space="preserve">Actualizar al 100% los inventarios documentales de las Unidades Administrativas de la Entidad </t>
  </si>
  <si>
    <t>No. Total Inventarios Documentales actualizados</t>
  </si>
  <si>
    <t xml:space="preserve">Grupo de Gestión Documental y Activos Fijos </t>
  </si>
  <si>
    <t>No.Total de dependencias con TRD aprobadas</t>
  </si>
  <si>
    <t>Artículo 2.8.2.5.8 Decreto 1080/2015</t>
  </si>
  <si>
    <t>Actualizar, aprobar y socializar los flujos documentales y la descripción de funciones de las Dependencias para consolidar el Sistema de Gestión Documental</t>
  </si>
  <si>
    <t xml:space="preserve">Contar con los flujos documentales y la descripción de funciones de las Dependencias debidamente documentados para aprobación y socialización </t>
  </si>
  <si>
    <t>No. Flujos documentales actualizados</t>
  </si>
  <si>
    <t xml:space="preserve">Mensual </t>
  </si>
  <si>
    <t xml:space="preserve">Grupo de Gestión Documental y Activos Fijos/Subgerencia Administrativa y Financiera/Oficina de Planeación </t>
  </si>
  <si>
    <t xml:space="preserve">No. Total de Procesos de la INC </t>
  </si>
  <si>
    <t>Realizar la depuración del Archivo Central con la aplicación de la TRD para cada dependencia</t>
  </si>
  <si>
    <t>Actas de Eliminación aprobadas por el Comité Institucional de Gestión y Desempeño o quien haga sus veces para la aprobación y publicación</t>
  </si>
  <si>
    <t>%</t>
  </si>
  <si>
    <t xml:space="preserve"> Implementar el Archivo Centralizado para la Entidad </t>
  </si>
  <si>
    <t xml:space="preserve">Archivo Centralizado </t>
  </si>
  <si>
    <t xml:space="preserve">Capitulo VII - Gestión del Documento Electrónico de Archivo Decreto 1080/2015 - Artículo 2.8.2.7.1 y ss.  </t>
  </si>
  <si>
    <t>Elaborar e implementar un Sistema de Gestión de Documentos Electrónicos de Archivo - SGDEA</t>
  </si>
  <si>
    <t>Implementar un Sistema de Gestión de Documentos Electrónicos de Archivo - SGDEA</t>
  </si>
  <si>
    <t>No. de actividades realizadas</t>
  </si>
  <si>
    <t xml:space="preserve">Trimestral </t>
  </si>
  <si>
    <t xml:space="preserve">Grupo de Gestión Documental y Activos Fijos/Oficina Asesora de Sistemas e Informática  </t>
  </si>
  <si>
    <t>No. actividades programadas</t>
  </si>
  <si>
    <t xml:space="preserve">Capitulo VII - Gestión del Documento Electrónico de Archivo Decreto 1080/2015 - Artículo 2.8.2.7.1 y ss. </t>
  </si>
  <si>
    <t xml:space="preserve">Mantenimiento  y actualización de la herramienta de Gestión Documental </t>
  </si>
  <si>
    <t xml:space="preserve">Garantizar el mantenimiento mensual de la herramienta de gestión documental </t>
  </si>
  <si>
    <t>No. Mantenimientos Realizados</t>
  </si>
  <si>
    <t xml:space="preserve">Oficina de Sistemas e Informática  </t>
  </si>
  <si>
    <t>No. Mantenimientos Programados</t>
  </si>
  <si>
    <t xml:space="preserve">Ley 594/2000 y demás Decretos reglamentarios </t>
  </si>
  <si>
    <t xml:space="preserve">Realizar capacitaciones de sensibilización y actualización en la gestión archivística a todos los funcionarios de la Entidad </t>
  </si>
  <si>
    <t xml:space="preserve">Capacitar al 80% de los funcionarios en la gestión documental </t>
  </si>
  <si>
    <t>No Funcionarios capacitados</t>
  </si>
  <si>
    <t>Grupo de Gestión Documental y Activos Fijos /Grupo Talento Humano</t>
  </si>
  <si>
    <t>Total Funcionarios</t>
  </si>
  <si>
    <t xml:space="preserve">IMPRENTA NACIONAL DE COLOMBIA </t>
  </si>
  <si>
    <t>PLAN DE TRABAJO  SISTEMA DE GESTION DE SEGURIDAD Y SALUD EN EL TRABAJO  2022</t>
  </si>
  <si>
    <r>
      <rPr>
        <b/>
        <sz val="10"/>
        <rFont val="Arial"/>
        <family val="2"/>
      </rPr>
      <t>OBJETIVOS:</t>
    </r>
    <r>
      <rPr>
        <sz val="10"/>
        <rFont val="Arial"/>
        <family val="2"/>
      </rPr>
      <t xml:space="preserve"> 
1. Asegurar la continuidad del sistema de gestión.
2. Mejorar el desempeño de la seguridad y salud en el trabajo.</t>
    </r>
  </si>
  <si>
    <t>CRONOGRAMA</t>
  </si>
  <si>
    <t>CICLO</t>
  </si>
  <si>
    <t>ESTÁNDAR</t>
  </si>
  <si>
    <t>ÍTEM DEL ESTÁNDAR</t>
  </si>
  <si>
    <t>RESPONSABLE</t>
  </si>
  <si>
    <t>RECURSOS</t>
  </si>
  <si>
    <t>TIEMPO PROGRAMADO</t>
  </si>
  <si>
    <t>ENE</t>
  </si>
  <si>
    <t>FEB</t>
  </si>
  <si>
    <t>MAR</t>
  </si>
  <si>
    <t>ABR</t>
  </si>
  <si>
    <t>MAY</t>
  </si>
  <si>
    <t>JUN</t>
  </si>
  <si>
    <t>JUL</t>
  </si>
  <si>
    <t>AGO</t>
  </si>
  <si>
    <t>SEP</t>
  </si>
  <si>
    <t>OCT</t>
  </si>
  <si>
    <t>NOV</t>
  </si>
  <si>
    <t>DIC</t>
  </si>
  <si>
    <t>VALOR DEL ÍTEM DEL ESTÁNDAR</t>
  </si>
  <si>
    <t>PESO PORCENTUAL</t>
  </si>
  <si>
    <t>EJECUCIÓN</t>
  </si>
  <si>
    <t>TOTAL</t>
  </si>
  <si>
    <t>PLANEAR</t>
  </si>
  <si>
    <t xml:space="preserve">Recursos financieros, técnicos humanos y de otra índole requeridos para coordinar y desarrollar el Sistema de Gestión de la Seguridad y Salud en el Trabajo (SG-SST). </t>
  </si>
  <si>
    <t>Responsable del Sistema de Gestión de Seguridad y Salud en el Trabajo SG-SST</t>
  </si>
  <si>
    <t>Revisar el documento y actualizarlo</t>
  </si>
  <si>
    <t>Asegurar el mantenimiento y la mejora continua del sistema</t>
  </si>
  <si>
    <t>Responsable de SST</t>
  </si>
  <si>
    <t xml:space="preserve">Primer trimestre
</t>
  </si>
  <si>
    <t/>
  </si>
  <si>
    <t>Responsabilidades en el Sistema de Gestión de Seguridad y Salud en el Trabajo – SG-SST</t>
  </si>
  <si>
    <t>Revisar el documento y comunicar a las pares interesadas</t>
  </si>
  <si>
    <t>Asignación de recursos para el Sistema de Gestión en Seguridad y Salud en el Trabajo – SG-SST</t>
  </si>
  <si>
    <t>Solicitar la resolución presupuestal para el año 2022 y hacer requerimientos.
Enviar solicitud de presupuesto para el año 2023</t>
  </si>
  <si>
    <t>Asegurar los recursos necesarios para la continuidad del sistema</t>
  </si>
  <si>
    <t xml:space="preserve">Informes de inspecciones.  Resultado de programas y mediciones
</t>
  </si>
  <si>
    <t>Primer trimestre
Tercer trimestre</t>
  </si>
  <si>
    <t>Afiliación al Sistema General de Riesgos Laborales</t>
  </si>
  <si>
    <t>Realizar las afiliaciones de las OPS, los nuevos funcionarios y aprendices SENA</t>
  </si>
  <si>
    <t>Garantizar que todos los trabajadores, independientemente de su forma de vinculación o contratación están afiliados al Sistema de Seguridad Social en Salud, Pensión y Riesgos  Laborales.</t>
  </si>
  <si>
    <t>Responsable de SST
Grupo Talento Humano</t>
  </si>
  <si>
    <t>Humanos, técnicos y tecnológicos</t>
  </si>
  <si>
    <t>Conformación COPASST</t>
  </si>
  <si>
    <t xml:space="preserve">Realizar las elecciones del nuevo comité </t>
  </si>
  <si>
    <t>Conformar y garantizar el funcionamiento del Comité para el periodo 2022 - 2024</t>
  </si>
  <si>
    <t>Primer trimestre</t>
  </si>
  <si>
    <t>Capacitación en el Sistema de Gestión de la Seguridad y Salud en el Trabajo. (6%)</t>
  </si>
  <si>
    <t>Programa Capacitación promoción y prevención PYP</t>
  </si>
  <si>
    <t xml:space="preserve">Actualizar el programa </t>
  </si>
  <si>
    <t>Tener el documento listo para dar inicio a las actividades relacionadas</t>
  </si>
  <si>
    <t>Capacitación, Inducción y Reinducción en Sistema de Gestión de Seguridad y Salud en el Trabajo SG-SST, actividades de Promoción y Prevención PyP</t>
  </si>
  <si>
    <t>Realizar las actividades establecidas en el programa</t>
  </si>
  <si>
    <t>Cumplir con las actividades establecidas en el programa</t>
  </si>
  <si>
    <t xml:space="preserve">Responsable de SST
</t>
  </si>
  <si>
    <t>Humanos, técnicos y tecnológicos
ARL Positiva</t>
  </si>
  <si>
    <t>Política de Seguridad y Salud en el Trabajo (1%)</t>
  </si>
  <si>
    <t>Política del Sistema de Gestión de Seguridad y Salud en el Trabajo SG-SST firmada, fechada y comunicada al COPASST</t>
  </si>
  <si>
    <t>Humanos y tecnológicos</t>
  </si>
  <si>
    <t xml:space="preserve">Objetivos del Sistema de Gestión de la Seguridad y Salud en el Trabajo SG-SST </t>
  </si>
  <si>
    <t xml:space="preserve">Objetivos definidos, claros, medibles, cuantificables, con metas, documentados, revisados del SG-SST
</t>
  </si>
  <si>
    <t>Actualizar los objetivos del sistema</t>
  </si>
  <si>
    <t>Cumplir los objetivos del sistema</t>
  </si>
  <si>
    <t xml:space="preserve">Evaluación inicial del SG – SST </t>
  </si>
  <si>
    <t xml:space="preserve">Evaluación e identificación de prioridades
</t>
  </si>
  <si>
    <t>Establecer las prioridades del sistema</t>
  </si>
  <si>
    <t xml:space="preserve">Plan Anual de Trabajo </t>
  </si>
  <si>
    <t>Plan que identifica objetivos, metas, responsabilidad, recursos con cronograma y firmado</t>
  </si>
  <si>
    <t>Hacer el plan anual de trabajo para el año 2022 y 2023</t>
  </si>
  <si>
    <t>Cumplir con las actividades establecidas en el plan</t>
  </si>
  <si>
    <t xml:space="preserve">Conservación de la documentación </t>
  </si>
  <si>
    <t>Archivo o retención documental del Sistema de Gestión en Seguridad y Salud en el Trabajo SG-SST</t>
  </si>
  <si>
    <t xml:space="preserve">Revisar la documentación del sistema </t>
  </si>
  <si>
    <t>Cumplir con lo establecido en la norma</t>
  </si>
  <si>
    <t>Humanos</t>
  </si>
  <si>
    <t xml:space="preserve">Rendición de cuentas </t>
  </si>
  <si>
    <t>Rendición sobre el desempeño</t>
  </si>
  <si>
    <t>Hacer la rendición de cuentas de los años 2021 y 2022, aplicando el procedimiento establecido</t>
  </si>
  <si>
    <t>Mejorar el sistema de gestión</t>
  </si>
  <si>
    <t>Responsable de SST y las partes interesadas</t>
  </si>
  <si>
    <t>Primer trimestre
Cuarto trimestres</t>
  </si>
  <si>
    <t xml:space="preserve">Normatividad nacional vigente y aplicable en materia de seguridad y salud en el trabajo. </t>
  </si>
  <si>
    <t xml:space="preserve">Matriz legal
</t>
  </si>
  <si>
    <t>Actualizar la matriz legal de acuerdo con los procedimientos establecidos</t>
  </si>
  <si>
    <t>Mantener las normas actualizadas del Sistema General de Riesgos Laborales aplicables a la empresa.</t>
  </si>
  <si>
    <t xml:space="preserve">Comunicación </t>
  </si>
  <si>
    <t xml:space="preserve">Mecanismos de comunicación, auto reporte en Sistema de Gestión de Seguridad y Salud en el Trabajo SG-SST
</t>
  </si>
  <si>
    <t xml:space="preserve">Definir los mecanismos de consulta y participación de los trabajadores de acuerdo con la ISO 45001 </t>
  </si>
  <si>
    <t>Disponer de mecanismos eficaces para recibir y responder las comunicaciones internas y externas relativas a la Seguridad y Salud en el Trabajo</t>
  </si>
  <si>
    <t xml:space="preserve">Adquisiciones </t>
  </si>
  <si>
    <t xml:space="preserve">Identificación, evaluación, para adquisición de productos y servicios en Sistema de Gestión de Seguridad y Salud en el Trabajo SG-SST
</t>
  </si>
  <si>
    <t>Revisar la documentación existente y actualizar la información que lo requiera</t>
  </si>
  <si>
    <t xml:space="preserve">Mantener el procedimiento actualizado </t>
  </si>
  <si>
    <t xml:space="preserve">Contratación </t>
  </si>
  <si>
    <t xml:space="preserve">Evaluación y selección de proveedores y contratistas
</t>
  </si>
  <si>
    <t xml:space="preserve">Gestión del cambio </t>
  </si>
  <si>
    <t xml:space="preserve">Evaluación del impacto de cambios internos y externos en el Sistema de Gestión de Seguridad y Salud en el Trabajo SG-SST
</t>
  </si>
  <si>
    <t>Hacer el procedimiento de gestión del cambio</t>
  </si>
  <si>
    <t>Disponer de un procedimiento para evaluar el impacto sobre la Seguridad y Salud en el Trabajo que se pueda generar por cambios internos o externos.</t>
  </si>
  <si>
    <t>Coordinador Mejora Continua</t>
  </si>
  <si>
    <t>HACER</t>
  </si>
  <si>
    <t xml:space="preserve">Condiciones de salud en el trabajo </t>
  </si>
  <si>
    <t xml:space="preserve">Descripción sociodemográfica y diagnóstico de condiciones de salud
</t>
  </si>
  <si>
    <t>Actualizar el documento</t>
  </si>
  <si>
    <t>Mantener actualizada la información</t>
  </si>
  <si>
    <t xml:space="preserve">Actividades de Promoción y Prevención en Salud
</t>
  </si>
  <si>
    <t>Desarrollar las actividades de medicina del trabajo, prevención y promoción de la salud y programas de vigilancia epidemiológica</t>
  </si>
  <si>
    <t xml:space="preserve">Atender las prioridades identificadas en el diagnóstico de condiciones de salud y los peligros/riesgos </t>
  </si>
  <si>
    <t>Segundo trimestre
Tercer trimestre
Cuarto trimestre</t>
  </si>
  <si>
    <t>Realización de Evaluaciones Médicas Ocupacionales -Peligros- Periodicidad- Comunicación al Trabajador.</t>
  </si>
  <si>
    <t>Conocer las condiciones de salud de la población trabajadora</t>
  </si>
  <si>
    <t xml:space="preserve">Responsable de SST
IPS prestadora de servicio
</t>
  </si>
  <si>
    <t xml:space="preserve">Humanos, técnicos, tecnológicos y económicos
</t>
  </si>
  <si>
    <t xml:space="preserve">Restricciones y recomendaciones médico laborales
</t>
  </si>
  <si>
    <t>Cumplir las restricciones y recomendaciones médicos laborales realizadas por parte de la Empresa Promotora de Salud (EPS) o Administradora de Riesgos Laborales (ARL) prescritas a los trabajadores  para la realización de sus funciones.</t>
  </si>
  <si>
    <t>Mantener la condición de salud de los trabajadores</t>
  </si>
  <si>
    <t xml:space="preserve">Responsable de SST
Trabajador
Jefe inmediato
ARL -EPS
</t>
  </si>
  <si>
    <t xml:space="preserve">Estilos de vida y entornos saludables (controles tabaquismo, alcoholismo, farmacodependencia y otros)
</t>
  </si>
  <si>
    <t>Actualizar el programa y desarrollar las actividades.</t>
  </si>
  <si>
    <t>Cumplir con las actividades propuestas en el programa</t>
  </si>
  <si>
    <t xml:space="preserve">Responsable de SST
Trabajador
Jefe inmediato
</t>
  </si>
  <si>
    <t>Humanos, técnicos y tecnológicos, ARL Positiva</t>
  </si>
  <si>
    <t xml:space="preserve">Registro, reporte e investigación de las enfermedades laborales, los incidentes y accidentes del trabajo </t>
  </si>
  <si>
    <t>Reporte de los accidentes de trabajo y enfermedad laboral a la ARL, EPS y Dirección Territorial del Ministerio de Trabajo</t>
  </si>
  <si>
    <t>Reportar los accidentes de trabajo a la ARL</t>
  </si>
  <si>
    <t xml:space="preserve">Mejorar el sistema de gestión
</t>
  </si>
  <si>
    <t>Responsable de SST
COPASST
Trabajadores
Jefes inmediatos</t>
  </si>
  <si>
    <t>Investigación de Accidentes, Incidentes y Enfermedad Laboral</t>
  </si>
  <si>
    <t>Investigar los accidentes de trabajo de acuerdo con  el procedimiento</t>
  </si>
  <si>
    <t>Registro y análisis estadístico de Incidentes, Accidentes de Trabajo y Enfermedad Laboral</t>
  </si>
  <si>
    <t>Mecanismos de vigilancia de las condiciones de salud de los trabajadores</t>
  </si>
  <si>
    <t xml:space="preserve">Indicadores mínimos del sistema
</t>
  </si>
  <si>
    <t>Registrar los valores resultado de los accidentes de trabajo, enfermedad laboral, y ausentismo por causa médica</t>
  </si>
  <si>
    <t xml:space="preserve">
Responsable de SST
</t>
  </si>
  <si>
    <t>Identificación de peligros, evaluación y valoración de los riesgos</t>
  </si>
  <si>
    <t>Metodología para la identificación de peligros, evaluación y valoración de los riesgos</t>
  </si>
  <si>
    <t xml:space="preserve">Registrar la metodología en el sistema integral de gestión </t>
  </si>
  <si>
    <t>Identificación de peligros con participación de todos los niveles de la empresa</t>
  </si>
  <si>
    <t xml:space="preserve">Hacer la identificación de peligros </t>
  </si>
  <si>
    <t>Tener actualizada la matriz de peligros y riesgos</t>
  </si>
  <si>
    <t>Realización mediciones ambientales, químicos, físicos y biológicos</t>
  </si>
  <si>
    <t>Actualizar la información disponible</t>
  </si>
  <si>
    <t xml:space="preserve">Medidas de prevención y control para intervenir los peligros /riesgos </t>
  </si>
  <si>
    <t xml:space="preserve">Implementación de medidas de prevención y control de peligros/riesgos identificados
</t>
  </si>
  <si>
    <t>Ejecutar las medidas de prevención y control con base en el resultado de la identificación de peligros, la evaluación y valoración de los riesgos, incluidos los prioritarios</t>
  </si>
  <si>
    <t>Disminuir los accidentes de trabajo y las enfermedades laborales</t>
  </si>
  <si>
    <t>Verificación de aplicación de medidas de prevención y control por parte de los trabajadores</t>
  </si>
  <si>
    <t>Hacer inspección para verificar la aplicación de las medidas por parte de los trabajadores</t>
  </si>
  <si>
    <t>Cumplimiento del sistema</t>
  </si>
  <si>
    <t xml:space="preserve">Responsable de SST
</t>
  </si>
  <si>
    <t>Elaboración de procedimientos, instructivos, fichas, protocolos</t>
  </si>
  <si>
    <t xml:space="preserve">Asegurar el comportamiento adecuado frente a los peligros y riesgos </t>
  </si>
  <si>
    <t xml:space="preserve">Segundo trimestre
</t>
  </si>
  <si>
    <t>Realización de inspecciones sistemáticas a las instalaciones, maquinaria o equipos con la participación del COPASST</t>
  </si>
  <si>
    <t xml:space="preserve">Realizar las actividades establecidas en el programa de inspecciones </t>
  </si>
  <si>
    <t>Identificar las condiciones subestandar y hacer las correcciones que se requieran</t>
  </si>
  <si>
    <t xml:space="preserve">Responsable de SST
COPASST
</t>
  </si>
  <si>
    <t>Entrega de Elementos de Protección Personal EPP, se verifica con contratistas y subcontratistas</t>
  </si>
  <si>
    <t>Hacer entrega de los elementos de protección de acuerdo  con el procedimiento</t>
  </si>
  <si>
    <t>Cuidar la salud y prevenir enfermedades laborales</t>
  </si>
  <si>
    <t>Humanos, tecnológicos y económicos</t>
  </si>
  <si>
    <t xml:space="preserve">Plan de prevención, preparación y respuesta ante emergencias </t>
  </si>
  <si>
    <t>Se cuenta con el Plan de Prevención y Preparación ante emergencias</t>
  </si>
  <si>
    <t>Actualizar el plan de emergencias en el sistema integral de gestión</t>
  </si>
  <si>
    <t xml:space="preserve">Determinar el procedimiento en caso de que ocurra una emergencia </t>
  </si>
  <si>
    <t xml:space="preserve">Responsable de SST
Jefe de Brigada
</t>
  </si>
  <si>
    <t>Brigada de prevención conformada, capacitada y dotada</t>
  </si>
  <si>
    <t>Capacitar a la brigada durante el año</t>
  </si>
  <si>
    <t>Asegurar que la brigada pueda responder frente a una emergencia</t>
  </si>
  <si>
    <t xml:space="preserve">Responsable de SST
Jefe de Brigada
Grupo Talento Humano
</t>
  </si>
  <si>
    <t>Humanos, técnicos y económicos</t>
  </si>
  <si>
    <t>VERIFICAR</t>
  </si>
  <si>
    <t xml:space="preserve">Gestión y resultados del SG-SST. </t>
  </si>
  <si>
    <t xml:space="preserve">Definición de indicadores del SG-SST de acuerdo con las condiciones de la empresa
</t>
  </si>
  <si>
    <t xml:space="preserve">Las empresa adelanta auditoría por lo menos una vez al año
</t>
  </si>
  <si>
    <t>Hacer auditoria interna</t>
  </si>
  <si>
    <t xml:space="preserve">Responsable de SST
Control Interno
Mejora Continua
</t>
  </si>
  <si>
    <t>Cuarto trimestre</t>
  </si>
  <si>
    <t>ACTUAR</t>
  </si>
  <si>
    <t xml:space="preserve">Acciones preventivas y correctivas con base en los resultados del SG-SST. </t>
  </si>
  <si>
    <t xml:space="preserve">Definir acciones preventivas y correctivas con base en los resultados del SG-SST
</t>
  </si>
  <si>
    <t>implementar las acciones preventivas y/o correctivas necesarias con base en los resultados de la supervisión, inspecciones, medición de los indicadores del Sistema de Gestión de SST , auditoria y las recomendaciones del COPASST.</t>
  </si>
  <si>
    <t xml:space="preserve">Acciones de mejora conforme a revisión de la alta dirección
</t>
  </si>
  <si>
    <t>Implementa las acciones de mejora identificadas</t>
  </si>
  <si>
    <t>Segundo trimestre</t>
  </si>
  <si>
    <t xml:space="preserve">Acciones de mejora con base en investigaciones de accidentes de trabajo y enfermedades laborales
</t>
  </si>
  <si>
    <t>Implementa las acciones de mejora</t>
  </si>
  <si>
    <t>Mejorar las condiciones del trabajo</t>
  </si>
  <si>
    <t xml:space="preserve">Elaboración Plan de Mejoramiento e implementación de medidas y acciones correctivas solicitadas por autoridades y ARL
</t>
  </si>
  <si>
    <t>Hacer plan de mejoramiento</t>
  </si>
  <si>
    <t>SUBCOMPONENTE / PROCESOS</t>
  </si>
  <si>
    <t>ACTIVIDADES</t>
  </si>
  <si>
    <t>META O PRODUCTO</t>
  </si>
  <si>
    <t xml:space="preserve"> COMPONENTE 1: GESTIÓN DE RIESGOS DE CORRUPCIÓN - MAPA DE RIESGOS DE CORRUPCIÓN</t>
  </si>
  <si>
    <t>1. Política de administración de riesgos</t>
  </si>
  <si>
    <t>1.1.1</t>
  </si>
  <si>
    <t>Evaluar el cumplimiento de la política de gestión del riesgo mediante el monitoreo realizado cuatrimestralmente.</t>
  </si>
  <si>
    <t>Realizar tres informes de monitoreo al Mapa de Riesgos</t>
  </si>
  <si>
    <t>No. de informes realizados</t>
  </si>
  <si>
    <t xml:space="preserve">Grupo de Mejora continua </t>
  </si>
  <si>
    <t>Tres informes programados</t>
  </si>
  <si>
    <t>2.-Construcción del Mapa de Riesgos de corrupción</t>
  </si>
  <si>
    <t>1.2.1</t>
  </si>
  <si>
    <t>1.2.2</t>
  </si>
  <si>
    <t>Realizar la capacitación sobre gestión del riesgo</t>
  </si>
  <si>
    <t>Personal Capacitado</t>
  </si>
  <si>
    <t>Personal Programado</t>
  </si>
  <si>
    <t>1.2.3</t>
  </si>
  <si>
    <t>Mesas de trabajo para el ajuste de los riesgos de Corrupción con funcionarios responsables.</t>
  </si>
  <si>
    <t>Mesas de trabajos realizadas</t>
  </si>
  <si>
    <t>Mesas de trabajos programadas</t>
  </si>
  <si>
    <t>1.2.4</t>
  </si>
  <si>
    <t>3.- Consultas y divulgación</t>
  </si>
  <si>
    <t>1.3.1</t>
  </si>
  <si>
    <t>Publicar el mapa de Riesgos de corrupción en la página Web de la entidad</t>
  </si>
  <si>
    <t>Publicar en la página WEB el Mapa de Riesgos de Corrupción Actualizado</t>
  </si>
  <si>
    <t>Constancia de la publicación o Link de consulta</t>
  </si>
  <si>
    <t>1.3.2</t>
  </si>
  <si>
    <t>Divulgar a todas las dependencias el Mapa de Riesgos de Corrupción.</t>
  </si>
  <si>
    <t>Mapa de Riesgos de Corrupción divulgado.</t>
  </si>
  <si>
    <t xml:space="preserve">Constancia de la publicación </t>
  </si>
  <si>
    <t>4.- Monitoreo y Revisión</t>
  </si>
  <si>
    <t>1.4.</t>
  </si>
  <si>
    <t>Monitorear y revisar periódicamente el mapa de riesgo y rendir informe</t>
  </si>
  <si>
    <t xml:space="preserve">Tres informes de monitoreo al Mapa de Riesgos </t>
  </si>
  <si>
    <t>may, sep y ene</t>
  </si>
  <si>
    <t>5.- Seguimiento</t>
  </si>
  <si>
    <t>1.5.1</t>
  </si>
  <si>
    <t>Realizar seguimiento al Mapa de Riesgos de Corrupción, reportando y publicando el resultado conforme a la ley</t>
  </si>
  <si>
    <t>Realizar tres (3) seguimientos al Mapa de Riesgos de Corrupción</t>
  </si>
  <si>
    <t>No. informes realizados</t>
  </si>
  <si>
    <t>Oficina de Control Interno</t>
  </si>
  <si>
    <t>1.5.2</t>
  </si>
  <si>
    <t>Presentar el informe de seguimiento en el Comité Institucional de Control Interno</t>
  </si>
  <si>
    <t>Presentar cada seguimiento ante el CICCI</t>
  </si>
  <si>
    <t xml:space="preserve">Acta del Comité </t>
  </si>
  <si>
    <t>CICCI</t>
  </si>
  <si>
    <t>Cuatrimestral</t>
  </si>
  <si>
    <t>TOTAL AVANCE COMPONENTE 1: GESTIÓN DE RIESGOS DE CORRUPCIÓN - MAPA DE RIESGOS DE CORRUPCIÓN</t>
  </si>
  <si>
    <t xml:space="preserve"> COMPONENTE 2: RACIONALIZACIÓN DE TRÁMITES</t>
  </si>
  <si>
    <t>1.Otro Procedimiento Administrativo</t>
  </si>
  <si>
    <t>2.1.1</t>
  </si>
  <si>
    <t>Establecer y documentar los niveles de servicio para cada una de las OPAS establecidas en la empresa</t>
  </si>
  <si>
    <t>Niveles de servicio documentados</t>
  </si>
  <si>
    <t>Grupo Mejora Continua - Gestión documental</t>
  </si>
  <si>
    <t>2.1.2</t>
  </si>
  <si>
    <t>Reporte de datos de operación de las OPAS  en la plataforma SUIT</t>
  </si>
  <si>
    <t>100% reportes programados en el año</t>
  </si>
  <si>
    <t xml:space="preserve">No. de registros en el SUIT </t>
  </si>
  <si>
    <t>2.1.3</t>
  </si>
  <si>
    <r>
      <t>Promocionar  el uso de los pagos en línea directamente en la página WEB (</t>
    </r>
    <r>
      <rPr>
        <sz val="9"/>
        <color theme="1"/>
        <rFont val="Arial"/>
        <family val="2"/>
      </rPr>
      <t>Art. 17 decreto 2106/2019)</t>
    </r>
  </si>
  <si>
    <t xml:space="preserve">Lograr que los ciudadanos usen este nuevo servicio de la entidad </t>
  </si>
  <si>
    <t>Relación de transacciones realizadas por este medio de pago</t>
  </si>
  <si>
    <t xml:space="preserve">Oficina de Sistemas e informática </t>
  </si>
  <si>
    <t>TOTAL AVANCE  COMPONENTE 2: RACIONALIZACIÓN DE TRÁMITES</t>
  </si>
  <si>
    <t xml:space="preserve"> COMPONENTE 3: RENDICIÓN DE CUENTAS</t>
  </si>
  <si>
    <t>1.-Información de Calidad y en lenguaje comprensible</t>
  </si>
  <si>
    <t>3.1.1</t>
  </si>
  <si>
    <t>Publicar información relevante sobre la misión, productos y servicios que presta la INC en la página Web</t>
  </si>
  <si>
    <t xml:space="preserve">Publicar en la Página WEB  información de Imprenta Nacional </t>
  </si>
  <si>
    <t xml:space="preserve">Hacer una publicación trimestral en Página WEB </t>
  </si>
  <si>
    <t>Comité de Gestión y desempeño</t>
  </si>
  <si>
    <t>3.1.2</t>
  </si>
  <si>
    <t>Publicar  anualmente en un lugar visible y publico el Informe de Gestión</t>
  </si>
  <si>
    <t xml:space="preserve">Verificar anualmente la oportunidad en la publicación del informe de Gestión </t>
  </si>
  <si>
    <t>Informes de Gestión</t>
  </si>
  <si>
    <t>Una publicación</t>
  </si>
  <si>
    <t>3.1.3</t>
  </si>
  <si>
    <t xml:space="preserve">Publicar  anualmente en la pagina WEB el informe al congreso </t>
  </si>
  <si>
    <t xml:space="preserve">Verificar anualmente la publicación del informe al congreso </t>
  </si>
  <si>
    <t xml:space="preserve">Informe al congreso </t>
  </si>
  <si>
    <t>3.1.4</t>
  </si>
  <si>
    <t>Publicar  mensualmente en un lugar visible y publico el Estados Financieros  (Resolución 182/2017 Contaduría General de la Nación)</t>
  </si>
  <si>
    <t xml:space="preserve">Verificar mensualmente la oportunidad en la publicación de los Estados Financieros </t>
  </si>
  <si>
    <t>Estados Financieros publicados</t>
  </si>
  <si>
    <t xml:space="preserve">Grupo de Contabilidad - Subgerencia Administrativa y Financiera </t>
  </si>
  <si>
    <t>11 Publicaciones</t>
  </si>
  <si>
    <t>3.1.5</t>
  </si>
  <si>
    <t>Publicar  trimestralmente la ejecución presupuestal</t>
  </si>
  <si>
    <t>Publicación de la ejecución presupuestal en la pagina WEB</t>
  </si>
  <si>
    <t>Informe ejecución presupuestal</t>
  </si>
  <si>
    <t>4 Publicaciones</t>
  </si>
  <si>
    <t>3.1.6</t>
  </si>
  <si>
    <t>Caracterización de los grupos de valor interno</t>
  </si>
  <si>
    <t>Caracterización documentada</t>
  </si>
  <si>
    <t>Grupo Talento Humano</t>
  </si>
  <si>
    <t>2.- Dialogo de doble vía con la Ciudadanía y sus organizaciones</t>
  </si>
  <si>
    <t>3.2.1</t>
  </si>
  <si>
    <t>Monitorear la publicación de la información precontractual, contractual y pos contractual en SECOP</t>
  </si>
  <si>
    <t>Elaborar informe cuatrimestral sobre el monitoreo de las publicaciones de todas las fases de contratación  en SECOP</t>
  </si>
  <si>
    <t>Informes realizados</t>
  </si>
  <si>
    <t>Grupo de Compras</t>
  </si>
  <si>
    <t>3 informes</t>
  </si>
  <si>
    <t>3.2.2</t>
  </si>
  <si>
    <t>Participar en la rendición de cuenta del Sector Interior</t>
  </si>
  <si>
    <t xml:space="preserve">Participar en el evento </t>
  </si>
  <si>
    <t>Evidencia de la participación</t>
  </si>
  <si>
    <t>TOTAL AVANCE COMPONENTE 3: RENDICIÓN DE CUENTAS</t>
  </si>
  <si>
    <t xml:space="preserve"> COMPONENTE 4: MECANISMOS PARA MEJORAR LA ATENCIÓN AL CIUDADANO</t>
  </si>
  <si>
    <t>1- Estructura Administrativa y Direccionamiento Estratégico</t>
  </si>
  <si>
    <t xml:space="preserve">Estructurar e implementar el procedimiento de servicio al ciudadano al interior de la entidad. </t>
  </si>
  <si>
    <t>Tener un procedimiento de Servicio al ciudadano implementado</t>
  </si>
  <si>
    <t>Proceso de Gestión de servicio al ciudadano implementado</t>
  </si>
  <si>
    <t xml:space="preserve">Subgerencia Comercial </t>
  </si>
  <si>
    <t>2.- Fortalecimiento de los canales de Atención</t>
  </si>
  <si>
    <t>4.2.1</t>
  </si>
  <si>
    <t>Revisar, ajustar e implementar los protocolos descritos en el Manual de Atención al Ciudadano</t>
  </si>
  <si>
    <t>Implementar protocolos de servicio al ciudadano</t>
  </si>
  <si>
    <t>Protocolos de servicio al ciudadano implementados</t>
  </si>
  <si>
    <t>4.2.3</t>
  </si>
  <si>
    <t>Informes de la medición realizada</t>
  </si>
  <si>
    <t>Consolidado de la encuesta de satisfacción</t>
  </si>
  <si>
    <t>Oficina Asesora de Planeación - Grupo Mejora Continua</t>
  </si>
  <si>
    <t>4.2.4</t>
  </si>
  <si>
    <t xml:space="preserve">Mejorar los canales de comunicación con los grupos de valor de la entidad </t>
  </si>
  <si>
    <t>Actualizar la página WEB de la Imprenta Nacional</t>
  </si>
  <si>
    <t>Pagina WEB actualizada</t>
  </si>
  <si>
    <t>Oficina de Sistemas e informática</t>
  </si>
  <si>
    <t>3.- Talento Humano</t>
  </si>
  <si>
    <t>Desarrollar una capacitación con temática relacionada con el mejoramiento del servicio al ciudadano</t>
  </si>
  <si>
    <t>Realizar la capacitación relacionada con atención de servicio al ciudadano</t>
  </si>
  <si>
    <t xml:space="preserve">Capacitación realizada </t>
  </si>
  <si>
    <t>5.-Relacionamiento con el Ciudadano</t>
  </si>
  <si>
    <t>4.5.1</t>
  </si>
  <si>
    <t>Realizar la caracterización de ciudadanos, usuarios o grupos atendidos en la Imprenta Nacional</t>
  </si>
  <si>
    <t>Elaborar la ficha resumen de la caracterización de ciudadanos atendidos por la INC</t>
  </si>
  <si>
    <t>Caracterización realizada</t>
  </si>
  <si>
    <t>4.5.2</t>
  </si>
  <si>
    <t xml:space="preserve">Establecer planes de mejora con base en los informes de PQRSD y encuesta de satisfacción </t>
  </si>
  <si>
    <t>TOTAL AVANCE COMPONENTE 4: MECANISMOS PARA MEJORAR LA ATENCIÓN AL CIUDADANO</t>
  </si>
  <si>
    <t xml:space="preserve"> COMPONENTE 5: MECANISMOS PARA LA TRANSPARENCIA Y ACCESO A LA INFORMACIÓN</t>
  </si>
  <si>
    <t>1.- Lineamentos de Transparencia Activa</t>
  </si>
  <si>
    <t>5.1.1</t>
  </si>
  <si>
    <t>Monitorear y socializar el cumplimiento de la ley de transparencia y acceso a la información.</t>
  </si>
  <si>
    <t>Incrementar el 2 puntos el nivel de cumplimento del ITA ( 91 puntos)</t>
  </si>
  <si>
    <t>Resultado del Índice  ITA</t>
  </si>
  <si>
    <t>Resultado ITA anterior</t>
  </si>
  <si>
    <t>5.1.2</t>
  </si>
  <si>
    <t>Hacer seguimiento a lo establecido en el literal c) del articulo  9 de la Ley 1712 de 2014 y art. 5o  del decreto 103 de 2015</t>
  </si>
  <si>
    <t>Informe de verificación sobre la información actualizada en SIGEP de servidores públicos, empleados y contratistas cada cuatrimestre</t>
  </si>
  <si>
    <t>Informe realizados</t>
  </si>
  <si>
    <t>5.1.3</t>
  </si>
  <si>
    <t>Realizar seguimiento a los contenidos del enlace transparencia, de acuerdo con el Esquema de publicación de información</t>
  </si>
  <si>
    <t>Validar la lista chequeo cuatrimestralmente a los contenidos del enlace transparencia</t>
  </si>
  <si>
    <t>Listas validadas</t>
  </si>
  <si>
    <t>2.- Lineamentos de Transparencia pasiva</t>
  </si>
  <si>
    <t>5.2</t>
  </si>
  <si>
    <t>Formulario disponible con esta facultad</t>
  </si>
  <si>
    <t>5.- Monitoreo del Acceso a la Información Pública</t>
  </si>
  <si>
    <t xml:space="preserve">Atender en los términos de ley y acuerdos de niveles de servicio las PQRSD recibidos en la Imprenta </t>
  </si>
  <si>
    <t>Publicación cuatrimestral informe PQRSD</t>
  </si>
  <si>
    <t>Informes  realizados</t>
  </si>
  <si>
    <t>TOTAL AVANCE COMPONENTE 5: MECANISMOS PARA LA TRANSPARENCIA Y ACCESO A LA INFORMACIÓN</t>
  </si>
  <si>
    <t xml:space="preserve"> COMPONENTE 6: INICIATIVAS ADICIONALES</t>
  </si>
  <si>
    <t>6.1 Código de Ética</t>
  </si>
  <si>
    <t xml:space="preserve">Campañas de socialización del código de integridad. </t>
  </si>
  <si>
    <t xml:space="preserve">Código de integridad socializado </t>
  </si>
  <si>
    <t xml:space="preserve">Evidencia de la socialización </t>
  </si>
  <si>
    <t>AVANCE TOTAL PLAN ANTICORRUPCION</t>
  </si>
  <si>
    <t>PLAN ANTICORRUPCIÓN Y ATENCIÓN AL CIUDADANO 2022</t>
  </si>
  <si>
    <t>PLAN ESTRATÉGICO DE TECNOLOGÍAS 
DE LA INFORMACIÓN Y COMUNICACIONES  2022</t>
  </si>
  <si>
    <t>ÍTEM</t>
  </si>
  <si>
    <t>Tema</t>
  </si>
  <si>
    <t>Elaborar el autodiagnóstico de Gobierno Digital</t>
  </si>
  <si>
    <t>Autodiagnóstico realizado</t>
  </si>
  <si>
    <t xml:space="preserve">Establecer el seguimiento y medición de la política de Gobierno Digital </t>
  </si>
  <si>
    <t>Mecanismo de medición documentado</t>
  </si>
  <si>
    <t>3er Trimestre</t>
  </si>
  <si>
    <t>Realizar una encuesta a los usuarios para  identificar  oportunidades de nuevos servicios  de TI.</t>
  </si>
  <si>
    <t xml:space="preserve">Consolidar las necesidades de servicios de información
</t>
  </si>
  <si>
    <t xml:space="preserve">Documento con las necesidades consolidadas en servicios de TI
</t>
  </si>
  <si>
    <t>Cumplir con el objetivo de generación de tráfico Ipv6, a través de la plataforma de TI y Comunicaciones</t>
  </si>
  <si>
    <t>Estimación de un presupuesto para la transición a Ipv6 debidamente documentado</t>
  </si>
  <si>
    <t xml:space="preserve">Realizar las actualizaciones necesarias al portal interno y externo de la Imprenta </t>
  </si>
  <si>
    <t>Ejecutar el  100% de las actividades programadas en el cronograma de la página WEB</t>
  </si>
  <si>
    <t>Actividades ejecutadas</t>
  </si>
  <si>
    <t>Actividades programadas</t>
  </si>
  <si>
    <t xml:space="preserve">Puesta en marcha de la intranet de la entidad </t>
  </si>
  <si>
    <t>Garantizar la confidencialidad, integridad, disponibilidad y privacidad de los datos, implementando las medidas necesarios o que estén al alance como el uso de barreras de seguridad. (5,6)</t>
  </si>
  <si>
    <t>Aprobación de  la política de protección de datos personales</t>
  </si>
  <si>
    <t>Política de protección de datos personales aprobada</t>
  </si>
  <si>
    <t xml:space="preserve">Formular y/o implementar el uso y aprovechamiento de Datos Abiertos. Apropiar la Guía para el uso y aprovechamiento de Datos Abiertos en Colombia de MINTIC </t>
  </si>
  <si>
    <t xml:space="preserve">Implementar los datos abiertos </t>
  </si>
  <si>
    <t xml:space="preserve">Datos Abiertos implementados </t>
  </si>
  <si>
    <t>Contar con la documentación técnica y funcional debidamente actualizada. Definir y aplicar la guía de los sistemas de información e incorpora especificaciones y lineamientos de usabilidad definidos por el Min TIC</t>
  </si>
  <si>
    <t xml:space="preserve">Disponer de los Manuales Técnicos y de Usuario de los sistemas de información </t>
  </si>
  <si>
    <t>Manuales técnicos y de usuario de los sistemas de información disponibles</t>
  </si>
  <si>
    <t>Seguimiento del Plan de Mantenimiento de los equipos de computo e impresoras de la entidad</t>
  </si>
  <si>
    <t>Realizar seguimiento al Plan de Mantenimiento de los equipos de computo e impresoras de la entidad</t>
  </si>
  <si>
    <t>Seguimiento realizado al plan de mantenimiento</t>
  </si>
  <si>
    <t>Documentar los roles de los diferentes usuarios que hacen uso de los sistemas de información</t>
  </si>
  <si>
    <t>Documentar los roles  de usuarios de los sistemas de información</t>
  </si>
  <si>
    <t xml:space="preserve">Roles de usuario de los sistemas de información documentados </t>
  </si>
  <si>
    <t>Cumplir los criterios de accesibilidad web, de nivel A y AA definidos en la NTC5854</t>
  </si>
  <si>
    <t>Establecer criterios de Accesibilidad  en la página WEB de conformidad con la NTC5854</t>
  </si>
  <si>
    <t>Pagina WEB con criterios de accesibilidad de conformidad con la NTC5854</t>
  </si>
  <si>
    <t>Actualizar el formulario de PQRSD</t>
  </si>
  <si>
    <t>Formulario de PQRSD actualizado</t>
  </si>
  <si>
    <t xml:space="preserve">Definir un esquema de soporte con niveles de atención (primer, segundo y tercer nivel) a través de un punto único de contacto </t>
  </si>
  <si>
    <t>Evidenciar en la mesa de ayuda nivel de importancia de la solicitud</t>
  </si>
  <si>
    <t>Link funcionado con esta estratificación</t>
  </si>
  <si>
    <t>PLAN DE SEGURIDAD Y 
PRIVACIDAD DE LA INFORMACIÓN   2022</t>
  </si>
  <si>
    <t>Realizar un diagnóstico de seguridad y privacidad de la información para la vigencia guiándose por la herramienta de autodiagnóstico del Modelo de Seguridad y Privacidad de la Información (2,1)</t>
  </si>
  <si>
    <t>Realizar el autodiagnóstico de la política de seguridad y privacidad de la información</t>
  </si>
  <si>
    <t xml:space="preserve">Autodiagnóstico realizado </t>
  </si>
  <si>
    <t>1er trimestre</t>
  </si>
  <si>
    <t xml:space="preserve">Establecer el seguimiento y medición de la política de seguridad y privacidad de la información </t>
  </si>
  <si>
    <t xml:space="preserve">Documentar el mecanismo de medición de la política de seguridad y privacidad de la información </t>
  </si>
  <si>
    <t>2do trimestre</t>
  </si>
  <si>
    <t>Actualizar el procedimiento de gestión de incidentes de seguridad de la información de acuerdo con los cambios dados en la entidad</t>
  </si>
  <si>
    <t>Actualizar el procedimiento de gestión de incidencias</t>
  </si>
  <si>
    <t>Procedimiento ajustado</t>
  </si>
  <si>
    <t>3er trimestre</t>
  </si>
  <si>
    <t xml:space="preserve">Implementar un SGSI y/o MSPI que cumpla con las necesidades de seguridad de la información. </t>
  </si>
  <si>
    <t>Revisar la documentación existente del sistema de gestión de seguridad de la información adelantado en periodos anterior</t>
  </si>
  <si>
    <t>Informe de validación sobre la documentación existen del SGSI</t>
  </si>
  <si>
    <t xml:space="preserve">El Registro de Activos de información es el inventario de la información pública que el sujeto obligado genere, obtenga, adquiera, transforme o controle en su calidad de tal </t>
  </si>
  <si>
    <t>Actualizar el registro de Activos de información</t>
  </si>
  <si>
    <t>Registro de Activos de Información actualizado</t>
  </si>
  <si>
    <t>Identificar y aprobar  los riesgos de seguridad y privacidad de la información de la entidad</t>
  </si>
  <si>
    <t>Socializar a los usuarios los riesgos de seguridad y privacidad de la información de la entidad</t>
  </si>
  <si>
    <t>Riesgos de seguridad y privacidad de la información socializados</t>
  </si>
  <si>
    <t>4to trimestre</t>
  </si>
  <si>
    <t xml:space="preserve">Garantizar las copias de respaldo de los usuarios de la información y pruebas de restauración </t>
  </si>
  <si>
    <t xml:space="preserve">Documentar y socializar los lineamientos de las copias de respaldo de los usuarios de la información y pruebas de restauración </t>
  </si>
  <si>
    <t xml:space="preserve"> Lineamientos de las copias de respaldo de los usuarios de la información y pruebas de restauración documentados y socializados</t>
  </si>
  <si>
    <t>Realizar un simulacro de prevención de ingeniería social al personal de la entidad</t>
  </si>
  <si>
    <t>Ejecutar el 92% del presupuesto de gastos del Plan de Adquisiciones $64.669.737.000</t>
  </si>
  <si>
    <t>PLAN ANUAL DE ADQUISICIONES 2022</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</si>
  <si>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</si>
  <si>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</si>
  <si>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</si>
  <si>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</si>
  <si>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</si>
  <si>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</si>
  <si>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</si>
  <si>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</si>
  <si>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</si>
  <si>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</si>
  <si>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</si>
  <si>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</si>
  <si>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</si>
  <si>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</si>
  <si>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</si>
  <si>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</si>
  <si>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</si>
  <si>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</si>
  <si>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SUMINISTRO DE AGUA CRISTAL</t>
  </si>
  <si>
    <t>CCE-11||03</t>
  </si>
  <si>
    <t>CONTRATACIÓN INC</t>
  </si>
  <si>
    <t>CO-DC</t>
  </si>
  <si>
    <t>LEONOR ARIAS BARRETO</t>
  </si>
  <si>
    <t>LEONOR.ARIAS@IMPRENTA.GOV.CO</t>
  </si>
  <si>
    <t>44121600;44121700;44121800;44122100</t>
  </si>
  <si>
    <t>PAPELERIA Y UTILES DE OFICINA</t>
  </si>
  <si>
    <t>78181701;15101500;15101506</t>
  </si>
  <si>
    <t>SUMINISTRO DE COMBUSTIBLE AREA ADMINISTRATIVA</t>
  </si>
  <si>
    <t>43231500;81112500</t>
  </si>
  <si>
    <t>HORAS DIGITAL WERE</t>
  </si>
  <si>
    <t xml:space="preserve">MANTENIMIENTO SEVEN </t>
  </si>
  <si>
    <t>ALVARO DE JESUS ECHEVERRI CASTRILLON</t>
  </si>
  <si>
    <t>ALVARO.ECHEVERRI@IMPRENTA.GOV.CO</t>
  </si>
  <si>
    <t>MANTENIMIENTO  ORFEO</t>
  </si>
  <si>
    <t>MANTENIMIENTO  KAWAK</t>
  </si>
  <si>
    <t>LICENCIAMIENTO SCRIPTCASE</t>
  </si>
  <si>
    <t>REFRIGERIOS</t>
  </si>
  <si>
    <t>84131500;84131600</t>
  </si>
  <si>
    <t>PROGRAMAS DE SEGURO</t>
  </si>
  <si>
    <t>SERVICIOS FIDUCIARIOS Y DE CUSTODIA</t>
  </si>
  <si>
    <t>80121600;80121700;</t>
  </si>
  <si>
    <t>ATENCIÓN DE SERVICIOS PROFESIONALES JURÍDICOS DEL AREA ADMINISTRATIVA</t>
  </si>
  <si>
    <t>SERVICIO SE ASESORÍAS EN TEMAS TÉCNICOS REFERENTES A LOS SISTEMAS DE GESTIÓN DE LA CALIDAD,  AMBIENTAL,  SEGURIDAD DE LA INFORMACIÓN O SEGURIDAD Y SALUD EN EL TRABAJO.</t>
  </si>
  <si>
    <t xml:space="preserve">SERVICIO DE VIGILANCIA Y SEGURIDAD PRIVADA </t>
  </si>
  <si>
    <t>76111600;76111500</t>
  </si>
  <si>
    <t xml:space="preserve">SERVICIO DE ASEO Y CAFETERIA </t>
  </si>
  <si>
    <t>MANTENIMIENTO PLANTA TELEFONICA</t>
  </si>
  <si>
    <t>MANTENIMIENTO SISTEMA CONTROL ACCESO</t>
  </si>
  <si>
    <t xml:space="preserve">MANTENIMIENTO EQUIPOS COMPUTO (CAMBIO A SSD Y RAM), CARTELERAS ELECTRÓNICAS E </t>
  </si>
  <si>
    <t>73152101;73152102</t>
  </si>
  <si>
    <t>SERVICIO DE MANTENIMIENTO DE VEHÍCULOS PRODUCCIÓN</t>
  </si>
  <si>
    <t xml:space="preserve">SERVICIO DE MANTENIMIENTO DE VEHÍCULOS ADMINISTRATIVOS </t>
  </si>
  <si>
    <t xml:space="preserve">85121500;85121800;85122200
</t>
  </si>
  <si>
    <t>EXÁMENES MÉDICOS DE INGRESO, EGRESO, REUBICACIÓN, POST-INCAPACIDAD, POSTCOVID-19. EXÁMENES MÉDICOS OCUPACIONALES PERIÓDICOS-ELEMENTOS PARA FORTALECER LA SALUD FISICA DEL PROGRAMA DE VIGILANCIA</t>
  </si>
  <si>
    <t>SERVICIOS FUNERARIOS, DE CREMACIÓN Y</t>
  </si>
  <si>
    <t>14121900;14122100;14122200;14121500;14121700;14121800;44121503</t>
  </si>
  <si>
    <t>MATERIAL PARA EL PROCESO PRODUCTIVO</t>
  </si>
  <si>
    <t>60121700;45101600;45101700;45102000</t>
  </si>
  <si>
    <t xml:space="preserve">PLANCHAS TERMALES PARA MAQUINAS IMPRESORAS DE DIFERENTES </t>
  </si>
  <si>
    <t>12163800;15121500;15121900</t>
  </si>
  <si>
    <t>ACEITES Y GRASAS PARA LA PLANTA DE PRODUCCION</t>
  </si>
  <si>
    <t>DIESEL PARA PLANTAS ELECTRICAS</t>
  </si>
  <si>
    <t>SUMINISTRO DE COMBUSTIBLE AREA PRODUCTIVA</t>
  </si>
  <si>
    <t>12162000:31201601;31201610;31201600</t>
  </si>
  <si>
    <t>PEGANTES DE DIFERENTES CARACTERISTICAS</t>
  </si>
  <si>
    <t>12171703;12171500;60121800</t>
  </si>
  <si>
    <t>TINTAS PARA MAQUINAS IMPRESORAS DEL PROCESO PRODUCTIVO</t>
  </si>
  <si>
    <t xml:space="preserve">12160000;12161600;12161703:12161800;12163800 </t>
  </si>
  <si>
    <t>QUIMICOS SECUNDARIOS DEL PROCESO PRODUCTIVO</t>
  </si>
  <si>
    <t xml:space="preserve">12171703;12171500;60121800;60121700;60121709 </t>
  </si>
  <si>
    <t>OTROS PRODUCTOS DE CAUCHO</t>
  </si>
  <si>
    <t>14121500;14121504</t>
  </si>
  <si>
    <t>SUMINISTRO DE POLIPROPILENO DRY</t>
  </si>
  <si>
    <t>MATERIAL DE EMPAQUE PARA EL PROCESO PRODUCTIVO (KRAFT / CAJAS / CINTAS / VINIPEL)</t>
  </si>
  <si>
    <t xml:space="preserve">23153100;23121508;23121606;23153417;26101510;44101600;44102800;45101600;23100000 </t>
  </si>
  <si>
    <t>REPUESTOS PARA MAQUINAS PROCESO PRODUCTIVO (SIN INCLUIR LOS COTIZADOS PARA KBA)</t>
  </si>
  <si>
    <t>81112500;81112200</t>
  </si>
  <si>
    <t>MANTENIMIENTO PRINTUX</t>
  </si>
  <si>
    <t>MANTENIMIENTO SAIM</t>
  </si>
  <si>
    <t>MANTENIMIENTO KODAK - PRINERGY</t>
  </si>
  <si>
    <t>MANTTO. ADMON COLOR - GMG</t>
  </si>
  <si>
    <t>LICENCIAMIENTO ORACLE</t>
  </si>
  <si>
    <t>LICENCIAMIENTO SOPHOS</t>
  </si>
  <si>
    <t>LICENCIAMIENTO ADOBE</t>
  </si>
  <si>
    <t>LICENCIAMIENTO MICROSOFT</t>
  </si>
  <si>
    <t>MANTENIMIENTO SUITCASE</t>
  </si>
  <si>
    <t>MANTENIMIENTO ENFOCUS - PITSTOP</t>
  </si>
  <si>
    <t>ACTUALIZACIÓN DE APLICACIONES DIARIO OFICIAL Y GACETA DEL CONGRESO</t>
  </si>
  <si>
    <t>80141700;80141800</t>
  </si>
  <si>
    <t xml:space="preserve">SERVICIO DE ALISTAMIENTO Y DISTRIBUCION DE MERCANCIAS </t>
  </si>
  <si>
    <t>82101500;82101600;82101700;82101800;82101900</t>
  </si>
  <si>
    <t>SERVICIOS AGENCIA DE PUBLICIDAD</t>
  </si>
  <si>
    <t>80111600;80111700</t>
  </si>
  <si>
    <t>SERVICIO DE RECUBRIMIENTO METÁLICO ESPECIAL PARA RODILLOS DE MÁQUINAS IMPRESORAS Y PLEGADORAS</t>
  </si>
  <si>
    <t>PERSONAL MANO DE OBRA PRODUCCIÓN Y DE APOYO A LA MISION</t>
  </si>
  <si>
    <t>SERVICIO ESPECIALIZADO DE ELABORACIÓN DE TAPADURA Y SU RESPECTIVO ENCUADERNADO.</t>
  </si>
  <si>
    <t>SERVICIO DE PLASTIFICADO</t>
  </si>
  <si>
    <t>SERVICIO DE TROQUELADO DE SOBRES</t>
  </si>
  <si>
    <t>SERVICIO DE ANILLADO</t>
  </si>
  <si>
    <t>83121700;81112100</t>
  </si>
  <si>
    <t>CANAL DEDICADO DE INTERNET</t>
  </si>
  <si>
    <t xml:space="preserve">44103100;81111500;72103300;81101515 </t>
  </si>
  <si>
    <t>SERVICIO DE MANTENIMIENTO PREVENTIVO DE LA INFRAESTRUCTURA FÍSICA</t>
  </si>
  <si>
    <t>MANTENIMIENTO RENOVACION PLATAFORMA TI, PUNTO VOZ Y DATOS</t>
  </si>
  <si>
    <t xml:space="preserve">SERVICIOS DE EDICIÓN, IMPRESIÓN Y REPRODUCCIÓN </t>
  </si>
  <si>
    <t>47121700;76101500;76101600;76121900;76121700</t>
  </si>
  <si>
    <t>SERVICIO DE TRATAMIENTO DE AGUAS RESIDUALES Y MANEJO DE RESIDUOS LIQUIDOS Y SÓLIDOS</t>
  </si>
  <si>
    <t xml:space="preserve">SERVICIO DE MENSAJERÍA </t>
  </si>
  <si>
    <t>SERVICIOS DE EMPASTES, SUSCRIPCION A LEGIS Y ACTUALICESE</t>
  </si>
  <si>
    <t>53100000;53103000;53110000;53111500;53111600</t>
  </si>
  <si>
    <t>DOTACIÓN</t>
  </si>
  <si>
    <t>84110000;84111500;</t>
  </si>
  <si>
    <t>ASESORIAS CONTABLES Y FINANCERAS</t>
  </si>
  <si>
    <t xml:space="preserve">86101703;86141704 </t>
  </si>
  <si>
    <t>ACTIVIDADES DE GESTIÓN DOCUMENTAL</t>
  </si>
  <si>
    <t>SERVICIOS GESTION DOCUMENTAL</t>
  </si>
  <si>
    <t>84130000;84131607</t>
  </si>
  <si>
    <t>OTROS PROGRAMAS DE SEGURO</t>
  </si>
  <si>
    <t>SERVICIOS DE ESPARCIMIENTO,
CULTURALES Y DEPORTIVOS</t>
  </si>
  <si>
    <t>MANTENIMIENTO INFRAESTRUCTURA FÍSICA</t>
  </si>
  <si>
    <t>SEGURO DE AUTOMOVILES</t>
  </si>
  <si>
    <t xml:space="preserve">SEGURO DE TRANSPORTE MERCANCIAS Y VALORES </t>
  </si>
  <si>
    <t>SERVICIOS DE SEGUROS PARA TRANSPORTE
DE MERCANCÍAS (FLETES)</t>
  </si>
  <si>
    <t xml:space="preserve">SEGUROS CONTRAINCENDIO TERREMOTO - MAQUINA Y EQUIPO </t>
  </si>
  <si>
    <t xml:space="preserve">SEGURO RESPONSABILIDAD CIVIL EXTRACONTRACTUAL Y SERVIDORES PUBLICOS </t>
  </si>
  <si>
    <t>SOAT</t>
  </si>
  <si>
    <t xml:space="preserve">84130000;84131600 </t>
  </si>
  <si>
    <t xml:space="preserve">OTROS SEGUROS - MANEJO GLOBAL </t>
  </si>
  <si>
    <t>93141700;93141500;90141600;90151500;90151600;90151700;90131500;90131600</t>
  </si>
  <si>
    <t>ARTICULOS TEXTILES (EXCEPTO PRENDAS
DE VESTIR)</t>
  </si>
  <si>
    <t xml:space="preserve">23153100;23100000;27000000;45101500 
</t>
  </si>
  <si>
    <t>MAQUINARIA PARA LA INDUSTRIA METALURGICA Y SUS PARTES Y PIEZAS</t>
  </si>
  <si>
    <t>20102301;78110000;78111800</t>
  </si>
  <si>
    <t>SERVICIO DE TRANSPORTE DE PASAJEROS</t>
  </si>
  <si>
    <t xml:space="preserve">83101500;47100000;47101500 </t>
  </si>
  <si>
    <t>SERVICIOS DE ALCANTARILLADO, SERVICIOS DE LIMPIEZA, TRATAMIENTO DE AGUAS RESIDUALES Y TANQUES SÉPTICOS</t>
  </si>
  <si>
    <t>80141506;81112100</t>
  </si>
  <si>
    <t>SERVICIOS DE CONTENIDOS EN LÍNEA (ON-LINE)</t>
  </si>
  <si>
    <t xml:space="preserve">80111507;93141800 </t>
  </si>
  <si>
    <t>SERVICIOS DE EMPLEO</t>
  </si>
  <si>
    <t>11101900;73121800</t>
  </si>
  <si>
    <t>OTROS PRODUCTOS MINERALES NO METÁLICOS N.C.P.</t>
  </si>
  <si>
    <t>TOTAL PLAN ADQUISICIONES 2022</t>
  </si>
  <si>
    <r>
      <rPr>
        <b/>
        <sz val="10"/>
        <color theme="1"/>
        <rFont val="Arial"/>
        <family val="2"/>
      </rPr>
      <t>NOTA 1.</t>
    </r>
    <r>
      <rPr>
        <sz val="11"/>
        <color theme="1"/>
        <rFont val="Calibri"/>
        <family val="2"/>
        <scheme val="minor"/>
      </rPr>
      <t xml:space="preserve">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r>
  </si>
  <si>
    <r>
      <rPr>
        <b/>
        <sz val="10"/>
        <color theme="1"/>
        <rFont val="Arial"/>
        <family val="2"/>
      </rPr>
      <t>NOTA 2.</t>
    </r>
    <r>
      <rPr>
        <sz val="11"/>
        <color theme="1"/>
        <rFont val="Calibri"/>
        <family val="2"/>
        <scheme val="minor"/>
      </rPr>
      <t xml:space="preserve"> El Plan Anual de Adquisiciones (PAA) es un documento de naturaleza informativa y las adquisiciones incluidas en el mismo pueden ser canceladas, revisadas o modificadas. Esta información no representa compromiso u obligación alguna por parte de la  IMPRENTA NACIONAL DE COLOMBIA ni la compromete a adquirir los bienes, obras y servicios en él señalados.</t>
    </r>
  </si>
  <si>
    <t xml:space="preserve">Establecer un canal de comunicación interna para la denuncia anónima  o confidencial </t>
  </si>
  <si>
    <t>Contar con un canal de información interno para la denuncia anónima o confidencial de posibles situaciones irregulares</t>
  </si>
  <si>
    <t>Oficina Asesora de Planeación y Oficina de Sistemas</t>
  </si>
  <si>
    <t>Establecer el avance de la Planeación estratégica de la Imprenta Nacional</t>
  </si>
  <si>
    <t xml:space="preserve">Lograr un avance del 90% de la Planeación Estratégica de la entidad,  medidos a través de los indicadores de cada estrategia </t>
  </si>
  <si>
    <t>Gestionar el ingreso presupuestal de la Imprenta Nacional</t>
  </si>
  <si>
    <t>Aprobar y socializar las políticas faltantes de MIPG</t>
  </si>
  <si>
    <t>7 Políticas faltantes</t>
  </si>
  <si>
    <t>Establecer el seguimiento y medición de las políticas ya aprobadas de MIPG</t>
  </si>
  <si>
    <t>Establecer los mecanismos de medición de las 11 políticas ya aprobadas por el Comité Institucional de Gestión y Desempeño</t>
  </si>
  <si>
    <t>Políticas con medición establecido</t>
  </si>
  <si>
    <t xml:space="preserve">Documentar las actividades necesarias para el análisis de la información financiera de la entidad </t>
  </si>
  <si>
    <t>Establecer el mecanismo para medir el avance del Manual de Comunicaciones</t>
  </si>
  <si>
    <t>Mecanismo de evaluación del modelo de operación y gestión documentado e implementado</t>
  </si>
  <si>
    <t xml:space="preserve">Actualizar y aprobar el mapa de riesgos de Gestión bajo la nueva metodología </t>
  </si>
  <si>
    <t xml:space="preserve">Revisar y ajustar, si es pertinente, la eficacia de los controles del proceso misional relacionado con la adquisición de bienes y servicios tercerizados </t>
  </si>
  <si>
    <t>Índice de consumo energético 2021 vs Índice de consumo energético 2022</t>
  </si>
  <si>
    <t>Actualizar el Plan de Ahorro y uso eficiente de energía</t>
  </si>
  <si>
    <t>Índice de consumo de Agua</t>
  </si>
  <si>
    <t>7. Clasificación, entrega y pesaje de residuos peligrosos</t>
  </si>
  <si>
    <t>2. Establecer los métodos de control,  seguimiento y medición del consumo de papel en las oficinas.</t>
  </si>
  <si>
    <t>Método documentado</t>
  </si>
  <si>
    <t>Gestión de adquisiciones y almacén general
Direccionamiento estratégico</t>
  </si>
  <si>
    <t>Realizar la eliminación de documentación que ya cumplió el tiempo de retención establecido en la TRD de acuerdo con los criterios técnicos que contempla la normatividad archivística vigente</t>
  </si>
  <si>
    <t xml:space="preserve">Diseñar el Archivo Centralizado con el fin de centralizar toda la información de gestión en un único archivo </t>
  </si>
  <si>
    <t>Humanos y técnicos</t>
  </si>
  <si>
    <t>Informar a la alta dirección sobre el desempeño del sistema</t>
  </si>
  <si>
    <t>Comunicar la política al nuevo COPASST</t>
  </si>
  <si>
    <t>Que el comité conozca la política del sistema</t>
  </si>
  <si>
    <t>Hacer la auto evaluación del sistema según los estándares mínimos y enviarlos a la ARL</t>
  </si>
  <si>
    <t xml:space="preserve">Hacer los exámenes médicos periódicos </t>
  </si>
  <si>
    <t>Registrar y hacer análisis estadístico de los incidentes, accidentes y enfermedad laboral</t>
  </si>
  <si>
    <t>Hacer la dosimetría en la planta de producción</t>
  </si>
  <si>
    <t xml:space="preserve">Definir los indicadores del sistema y hacer la respectiva medición y análisis </t>
  </si>
  <si>
    <t>Proporcionar información acerca del sistema</t>
  </si>
  <si>
    <t xml:space="preserve">Guía de Gestión del Riesgo Actualizado, aprobado y socializado </t>
  </si>
  <si>
    <t>Capacitar en gestión del riesgo a los servidores públicos pertinentes de acuerdo a la metodología definida.</t>
  </si>
  <si>
    <t>Realizar mesas de trabajo con las dependencias para actualizar los riegos de corrupción frente a la nueva metodología definida.</t>
  </si>
  <si>
    <t xml:space="preserve">Actualizar y aprobar el mapa de riesgos de corrupción bajo nueva metodología </t>
  </si>
  <si>
    <t>Grupo de Mejora Continua-Subgerencia Comercial-Promoción y divulgación -Gestión documental</t>
  </si>
  <si>
    <t>Medir la satisfacción de los clientes y/o usuarios de todas las líneas de negocio de la entidad</t>
  </si>
  <si>
    <t>Estructurar e implementar un plan de mejora con base en el análisis de PQRSD y la encuesta de satisfacción</t>
  </si>
  <si>
    <t>Plan de mejora establecido e  implementado</t>
  </si>
  <si>
    <t xml:space="preserve">Actualizar el formulario de PQRSD para activar la denuncia nómina </t>
  </si>
  <si>
    <t>Formulario de PQRSD con la opción de registro anónimo</t>
  </si>
  <si>
    <t>Socialización de la puesta en marcha de la intranet de la entidad</t>
  </si>
  <si>
    <t>Documentar el mecanismo de medición de la política de Gobierno Digital</t>
  </si>
  <si>
    <t>Realizar estudio con base en la infraestructura actual que determine el presupuesto necesario para la transición a Ipv6</t>
  </si>
  <si>
    <t xml:space="preserve">Concientizar a los usuarios acerca de los riesgos cibernéticos que conlleva la ingeniería social </t>
  </si>
  <si>
    <t>Evidencia del simulacro realizado</t>
  </si>
  <si>
    <t>GRUPO TALENTO HUMANO</t>
  </si>
  <si>
    <t>PLAN ESTRATÉGICO  DE TALENTO HUMANO 2022</t>
  </si>
  <si>
    <t xml:space="preserve">Diligenciar el autodiagnóstico de la Política de Gestión del Talento Humano </t>
  </si>
  <si>
    <t xml:space="preserve">Mejorar en 2 puntos porcentuales el grado de madurez de la Gestión del Talento Humano en la Imprenta Nacional </t>
  </si>
  <si>
    <t>Avance del Autodiagnostico de la Politica de Gesitón de Talento Humano 2021</t>
  </si>
  <si>
    <t>(Porcentaje de Madurez de la gestión de talento Humano +2% )</t>
  </si>
  <si>
    <t xml:space="preserve">Conocer la percepción de los Servidores  Públicos de la empresa sobre los servicios brindados por el Grupo Talento Humano </t>
  </si>
  <si>
    <t>Lograr que la percepción de los Servidores Públicos sobre el servicio brindado por GTH tenga una favorabilidad del  80%.</t>
  </si>
  <si>
    <t>Informe de medición sobre percepcion servicio al cliente interno</t>
  </si>
  <si>
    <t>Grupo Talento Humano / Oficina Asesora ade Planeación</t>
  </si>
  <si>
    <t xml:space="preserve">Diagnóstico </t>
  </si>
  <si>
    <t>Vinculación</t>
  </si>
  <si>
    <t>Vincular la entidad personas con discapacidad (Dec 2011 de  2017)  y jóvenes sin experiencia (Dec. 2365 de 2019), permitirá no solo cumplir los requerimientos del Gobierno, sino contribuir con la responsabilidad social de la entidad.</t>
  </si>
  <si>
    <t xml:space="preserve">Vincular a 31 de diciembre de 2021 mínimo dos (2) jóvenes sin experiencia y una (1) persona con discapacidad.  </t>
  </si>
  <si>
    <t>Personas vinculadas (Dec 2011/2017 y 2365/19)</t>
  </si>
  <si>
    <t>Gerencia General y Grupo Talento Humano</t>
  </si>
  <si>
    <t>No. personas a vincular</t>
  </si>
  <si>
    <t>SIGEP</t>
  </si>
  <si>
    <t xml:space="preserve">Verificar la información cargada en el SIGEP </t>
  </si>
  <si>
    <t xml:space="preserve">Coordinar lo pertinentes para que los servidores públicos presenten la declaración de bienes y rentas entre el 1o. de abril y 1o de mayo de 2022 </t>
  </si>
  <si>
    <t>Personas que presentaron la DJBR</t>
  </si>
  <si>
    <t>No. servidores vigentes</t>
  </si>
  <si>
    <t>Diligenciamiento de la informacion que sobre  Ley 2013-2019 conflictos de interés reposa en el SIGEP, por parte de los Directivos y Contratistas. Incluye encargo Directivos</t>
  </si>
  <si>
    <t>Personas que diligenciaron el formato</t>
  </si>
  <si>
    <t>No.  Directivos y contratistas</t>
  </si>
  <si>
    <t>Retiro de servidores y contratistas de la página SIGEP</t>
  </si>
  <si>
    <t>No. registro actualizado</t>
  </si>
  <si>
    <t>No. de retirados</t>
  </si>
  <si>
    <t>Contar con información confiable y oportuna sobre indicadores clave como rotación de personal (relacion entre ingresos y retiros), movilidad del personal: Encargos, comision de servicios, reubicaciones,  vacaciones, ausentismo (enfermedad, licencias, permisos), prepensionados y con status de pension.</t>
  </si>
  <si>
    <t>Indicadores actualizados y confiables</t>
  </si>
  <si>
    <t>Bases de datos con registros actualizados de facil consulta y confiables.</t>
  </si>
  <si>
    <t>Grupo TalentoHumano / Nómina / SST</t>
  </si>
  <si>
    <t>Caracterización del Servidor Público de la INC</t>
  </si>
  <si>
    <t>Caracterizar la población trabajadora en cuanto a: género, edad, estado civil, nivel de escolaridad, habilidades,  tiempo de servicio. Número de hijos, trazabilidad de aspectos administrativos, cabezas de familia, fuero sindical,  personas con discapacidad, etc.</t>
  </si>
  <si>
    <t>Contar con  planes institucionales de Capacitación, Bienestar e insentivos y SST</t>
  </si>
  <si>
    <t>Contar con un plan de Capacitación, Bienestar e insentivos y Plan de SST ajustado a las estrategicas institucionales</t>
  </si>
  <si>
    <t>Planes aprobado para la vigencia</t>
  </si>
  <si>
    <t>1er. Bimestre</t>
  </si>
  <si>
    <t>Grupo Talento Humano / SST / Comité de Relaciones Laborales / Comité de Bienestar Social / Gerencia</t>
  </si>
  <si>
    <t>Brindar inducción y reinducción a todos los Servidores Públicos, aprendices y contratistas de la empresa.</t>
  </si>
  <si>
    <t>Contar con personal actualizado sobre temas institucionales que permitan la adaptación a la empresa</t>
  </si>
  <si>
    <t>Registros de asistencia</t>
  </si>
  <si>
    <t>Grupo Talaento Humano /Gerencia</t>
  </si>
  <si>
    <t xml:space="preserve">Actualizar el Manual de Funciones y Competencias de los Empleados Públicos. </t>
  </si>
  <si>
    <t>Diseñar el proyecto de Manual de funciones de Empleados Públicos para revisión del DAFP</t>
  </si>
  <si>
    <t>Manual Actualizado y publicado en página WEB empresa</t>
  </si>
  <si>
    <t>Oficina Asesora de Planeación / Grupo Talento Humano</t>
  </si>
  <si>
    <t>Actualizacion de las Competencias Laborales de los Trabajadores Oficiales de la empresa (Educación, experiencia y conocimientos) que permita la toma de decisiones</t>
  </si>
  <si>
    <t>Contar con informacion actualizada y de facil consulta sobre las competencias Laborales de los Trabajadores Oficiales</t>
  </si>
  <si>
    <t>Base de datos actualizada</t>
  </si>
  <si>
    <t xml:space="preserve">Actualizar el Manual de actividades y roles de cargos de los Trabajadores Oficiales ajustado a las directrices vigentes.  </t>
  </si>
  <si>
    <t>Diseñar proyecto de manual de actividades para estudio y revisión del CRL</t>
  </si>
  <si>
    <t>Manual aprobado y socializado mediante acto administrativo a los Trabajadores</t>
  </si>
  <si>
    <t>Subgerencia Administrativa y Financiera / Grupo Talento Humano / Comité de Relaciones Laborales / Gerencia</t>
  </si>
  <si>
    <t>Contar con un mecanismo para medir  la gestión por  resultados de los Trabajadores Oficiales, que permita implementar acciones de mejora y fortalecimiento de la competencia</t>
  </si>
  <si>
    <t xml:space="preserve">Contar con una herramienta para la medición de la gestión por resultados </t>
  </si>
  <si>
    <t>Herramienta validada</t>
  </si>
  <si>
    <t>Grupo Talento Humano /  Grupo de Mejora Continua / Gerencia</t>
  </si>
  <si>
    <t xml:space="preserve">Gestión del conocimiento </t>
  </si>
  <si>
    <t xml:space="preserve">Organizar una feria del conocimiento Institucional </t>
  </si>
  <si>
    <t xml:space="preserve">Realizar una feria del conocimiento institucional </t>
  </si>
  <si>
    <t xml:space="preserve">Feria realizada </t>
  </si>
  <si>
    <t xml:space="preserve">Grupo Talento Humano </t>
  </si>
  <si>
    <t>Conocer la percepción de los servidores acerca de los procesos, estructura y talento humano de la empresa</t>
  </si>
  <si>
    <t>Lograr que el clima laboral tenga una favorabilidad del  75% del talento humano</t>
  </si>
  <si>
    <t>Informe de medición del clima laboral</t>
  </si>
  <si>
    <t>Gerencia, Grupo Talento Humano - Subgerencia Administrativa y Financiera</t>
  </si>
  <si>
    <t xml:space="preserve"> PLAN DE CAPACITACION  2022</t>
  </si>
  <si>
    <t>Responsable</t>
  </si>
  <si>
    <t xml:space="preserve">Reinducción </t>
  </si>
  <si>
    <t>Contar con un Plan de Capacitación  (educación No formal) soportado en necesidades que conduzcan al mejoramiento de procesos, el fortalecimiento de la competencia laboral y el cumplimiento de las metas institucionales</t>
  </si>
  <si>
    <t xml:space="preserve">Plan aprobado para la vigencia </t>
  </si>
  <si>
    <t>Plan</t>
  </si>
  <si>
    <t>Ejecutar el Plan de Capacitación  (educación No formal) conforme el cronograma trimestral</t>
  </si>
  <si>
    <t>A 31 de diciembre de 2022 Desarrollar el  80% de los programas de capacitación previstos en el Plan de la vigencia</t>
  </si>
  <si>
    <t>Programas realizados</t>
  </si>
  <si>
    <t>permanente</t>
  </si>
  <si>
    <t xml:space="preserve">Grupo Talento humano </t>
  </si>
  <si>
    <t>Realizar Inducción a todos los Nuevos servidores, aprendices y contratistas que ingresen a la empresa</t>
  </si>
  <si>
    <t xml:space="preserve">Fomentar la adaptación a la empresa de los nuevos servidores, aprendices y contratistas </t>
  </si>
  <si>
    <t xml:space="preserve">No. personas con inducción </t>
  </si>
  <si>
    <t>Grupo Talento Humano/ mejora Continua/ SST/Jefes directos</t>
  </si>
  <si>
    <t>No. personas vinculadas y contratadas</t>
  </si>
  <si>
    <t>Realizar la reinducción a todos los servidores publicos de la entidad</t>
  </si>
  <si>
    <t xml:space="preserve">Lograr la Reinducción  al  90% del personal  </t>
  </si>
  <si>
    <t>Servidores con reinducción</t>
  </si>
  <si>
    <t>Total Servidores a la fecha</t>
  </si>
  <si>
    <t xml:space="preserve">Propiciar mecanismos que ayuden a la gestión de los conflictos, fomentando el conocimiento de la norma de acoso laboral  y buscando una sana conviencia laboral </t>
  </si>
  <si>
    <t>Capacitar al 100% de los integrantes del Comité de Convivencia, así mismo a los Directivos, Coordinadores y Lideres.</t>
  </si>
  <si>
    <t>1er Cuatrimestre</t>
  </si>
  <si>
    <t>Comité de Convivencia, Directivos y Jefes</t>
  </si>
  <si>
    <t xml:space="preserve">Propiciar mecanismos que ayuden a la gestión de los conflictos, fomentando el conocimiento de la política de acoso laboral , orientado a la busqueda de una sana conviencia laboral </t>
  </si>
  <si>
    <t xml:space="preserve">Lograr  la actualización sobre acoso laboral al 100% de los servidores publicos </t>
  </si>
  <si>
    <t>Personal con actualización</t>
  </si>
  <si>
    <t>2o. Trimestre</t>
  </si>
  <si>
    <t>GrupoTalento Humano</t>
  </si>
  <si>
    <t>Manejo de conflictos</t>
  </si>
  <si>
    <t>Formación relacionada específicamente con el servicio al ciudadano</t>
  </si>
  <si>
    <t xml:space="preserve">Capacitar a los servidores en temas relacionados con servicio al ciudadano </t>
  </si>
  <si>
    <t>Capacitar al personal que tiene relación directa con el servicio al ciudadano  (clientes - ciudadanos)</t>
  </si>
  <si>
    <t xml:space="preserve">Codigo de Integridad </t>
  </si>
  <si>
    <t>Capacitar a los servidores sobre el Código de Integridad e implementar estrategias de socializacion de los valores éticos que conduzcan a la prevención de acciones ilegales.</t>
  </si>
  <si>
    <t>Servidores capacitados y certificados sobre el Código de integridad</t>
  </si>
  <si>
    <t>No. servidores certificados</t>
  </si>
  <si>
    <t>Total servidores vigentes</t>
  </si>
  <si>
    <t>Realizar campañas de socializacion e interiorizacion sobre el Código de integridad</t>
  </si>
  <si>
    <t>No. capañas realizadas</t>
  </si>
  <si>
    <t>No. campañas programadas</t>
  </si>
  <si>
    <t>Contar con personal experto en mentoría para que transmitan el conocimiento y formen técnicamente el personal del proceso productivo de la empresa.</t>
  </si>
  <si>
    <t xml:space="preserve">Establecer y capacitar el Grupo De mentores encargados del entrenamiento y fortalecimiento de competencia </t>
  </si>
  <si>
    <t>Mentores entrenados</t>
  </si>
  <si>
    <t>Subgerente de Producción / Subgerente Comercial / Grupo Talento Humano</t>
  </si>
  <si>
    <t>Total Mentores</t>
  </si>
  <si>
    <t>Convocatorias Gestión de TIC</t>
  </si>
  <si>
    <t xml:space="preserve">Establecer un programa para fomentar la participación de los servidores de la entidad en temas de Gestión de las TIC </t>
  </si>
  <si>
    <t xml:space="preserve">Elaborar  y ejecutara el programa de Gestión de las TIC </t>
  </si>
  <si>
    <t xml:space="preserve">Programa aprobado </t>
  </si>
  <si>
    <t>2do semestre</t>
  </si>
  <si>
    <t>Grupo Talento Humano / Oficina de Sistemas e Informatica</t>
  </si>
  <si>
    <t>Capacitar a los Servidores sobre Conflictos de Interès</t>
  </si>
  <si>
    <t>Capacitar al personal Directivo, Asesor. Los Líderes y Coordinadores quienes tienen a cargo manejo de recursos financieros.</t>
  </si>
  <si>
    <t xml:space="preserve"> PLAN DE BIENESTAR DEL AÑO 2022</t>
  </si>
  <si>
    <t xml:space="preserve">Actividades del rubro de bienestar </t>
  </si>
  <si>
    <t xml:space="preserve">Identificar las necesidades de bienestar y consolidar estadísticas de los eventos de bienestar </t>
  </si>
  <si>
    <t>Estudio de análisis de necesidades de Bienestar Laboral</t>
  </si>
  <si>
    <t>Análisis de datos</t>
  </si>
  <si>
    <t>15 de febrero</t>
  </si>
  <si>
    <t>Grupo Talento Humano/ Comité de Bienestara Social</t>
  </si>
  <si>
    <t xml:space="preserve">Contar con un Plan de Bienestar Social  soportado en necesidades que conduzcan al mejoramiento del ambiente laboral y el fortalecimiento del Sentido de pertenencia </t>
  </si>
  <si>
    <t xml:space="preserve">Plan aprobado para la aigencia </t>
  </si>
  <si>
    <t>15 de Febrero</t>
  </si>
  <si>
    <t>Ejecutar el Plan de bienestar social conforme el cronograma trimestral</t>
  </si>
  <si>
    <t>A 31 de diciembre de 2022 desarrollar el  100% de los programas de bienestar social previstos en el Plan de la vigencia</t>
  </si>
  <si>
    <t>Bachilleres</t>
  </si>
  <si>
    <t xml:space="preserve">Incentivar la continuidad y culminación de los estudios de los trabajadores oficiales </t>
  </si>
  <si>
    <t>Lograr que mínimo el 5% de los trabajadores inicien o culminen sus estudios</t>
  </si>
  <si>
    <t>Trabajadores estudiando</t>
  </si>
  <si>
    <t>Total trabajadoares  sin culminar estudios o  bachilleres</t>
  </si>
  <si>
    <t>Servimos</t>
  </si>
  <si>
    <t>Establecer el proyecto para el uso del programa Servimos con las entidades adscritas al Mininterior</t>
  </si>
  <si>
    <t>Participacion en programas con las entidades del Sector Interior</t>
  </si>
  <si>
    <t>Trabajadores participantes</t>
  </si>
  <si>
    <t>Trabajdores Propuestos</t>
  </si>
  <si>
    <t xml:space="preserve">Incentivar y  promover el uso de la bicicleta </t>
  </si>
  <si>
    <t xml:space="preserve">Motivar en los trabajadoaares el uso de la bicicleta. Incrementar el número de viajes en bicicleta, avanzar en la mitigación del impacto ambiental y mejorar la movilidad urbana. </t>
  </si>
  <si>
    <t>Trabajadores que cumplen las condiciones establecidas</t>
  </si>
  <si>
    <t>Grupo Taletno Humano</t>
  </si>
  <si>
    <t>Total bicicletas inscritas</t>
  </si>
  <si>
    <t>Diseñar y desarrollar un programa de prevención y promoción de la salud, orientado al fortalecimiento de la salud</t>
  </si>
  <si>
    <t>Promover el autocuidado y la participacaion de los trabajadores en los programas PyP</t>
  </si>
  <si>
    <t>Programas propuestos</t>
  </si>
  <si>
    <t>Fortalecimiento de los valores eticos</t>
  </si>
  <si>
    <t>Campañas de socialiacion</t>
  </si>
  <si>
    <t>Campañas</t>
  </si>
  <si>
    <t xml:space="preserve">Pre pensionados </t>
  </si>
  <si>
    <t xml:space="preserve">Establecer e implementar el proyecto para la preparación del retiro laboral </t>
  </si>
  <si>
    <t>Proyecto aprobado por la Gerencia e implementado en un 30%</t>
  </si>
  <si>
    <t>Proyecto aprobado y avance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</si>
</sst>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quot;$&quot;* #,##0.00_-;_-&quot;$&quot;* &quot;-&quot;??_-;_-@_-"/>
    <numFmt numFmtId="165" formatCode="&quot;$&quot;#,##0"/>
    <numFmt numFmtId="166" formatCode="&quot;$&quot;\ #,##0_);[Red]\(&quot;$&quot;\ #,##0\)"/>
    <numFmt numFmtId="167" formatCode="&quot;$&quot;#,##0.00"/>
    <numFmt numFmtId="168" formatCode="0.0%"/>
    <numFmt numFmtId="169" formatCode="_-* #,##0_-;\-* #,##0_-;_-* &quot;-&quot;??_-;_-@_-"/>
    <numFmt numFmtId="170" formatCode="#,##0.0"/>
    <numFmt numFmtId="171" formatCode="_-&quot;$&quot;* #,##0_-;\-&quot;$&quot;* #,##0_-;_-&quot;$&quot;* &quot;-&quot;??_-;_-@_-"/>
  </numFmts>
  <fonts count="63" x14ac:knownFonts="1">
    <font>
      <sz val="11"/>
      <color theme="1"/>
      <name val="Calibri"/>
      <family val="2"/>
      <scheme val="minor"/>
    </font>
    <font>
      <sz val="11"/>
      <color theme="1"/>
      <name val="Calibri"/>
      <family val="2"/>
      <scheme val="minor"/>
    </font>
    <font>
      <b/>
      <sz val="20"/>
      <color theme="1"/>
      <name val="Calibri"/>
      <family val="2"/>
      <scheme val="minor"/>
    </font>
    <font>
      <b/>
      <sz val="14"/>
      <color theme="1"/>
      <name val="Calibri"/>
      <family val="2"/>
      <scheme val="minor"/>
    </font>
    <font>
      <b/>
      <sz val="22"/>
      <color theme="1"/>
      <name val="Calibri"/>
      <family val="2"/>
      <scheme val="minor"/>
    </font>
    <font>
      <b/>
      <sz val="12"/>
      <color theme="0"/>
      <name val="Arial"/>
      <family val="2"/>
    </font>
    <font>
      <b/>
      <sz val="11"/>
      <color theme="0"/>
      <name val="Arial"/>
      <family val="2"/>
    </font>
    <font>
      <sz val="10"/>
      <color theme="1"/>
      <name val="Calibri"/>
      <family val="2"/>
      <scheme val="minor"/>
    </font>
    <font>
      <sz val="11"/>
      <color rgb="FF00B0F0"/>
      <name val="Arial"/>
      <family val="2"/>
    </font>
    <font>
      <sz val="11"/>
      <color theme="1"/>
      <name val="Arial"/>
      <family val="2"/>
    </font>
    <font>
      <sz val="10"/>
      <color theme="1"/>
      <name val="Arial"/>
      <family val="2"/>
    </font>
    <font>
      <b/>
      <sz val="16"/>
      <color theme="1"/>
      <name val="Arial"/>
      <family val="2"/>
    </font>
    <font>
      <sz val="9"/>
      <color theme="1"/>
      <name val="Arial"/>
      <family val="2"/>
    </font>
    <font>
      <sz val="11"/>
      <color rgb="FF9C0006"/>
      <name val="Calibri"/>
      <family val="2"/>
      <scheme val="minor"/>
    </font>
    <font>
      <b/>
      <sz val="11"/>
      <color theme="1"/>
      <name val="Arial"/>
      <family val="2"/>
    </font>
    <font>
      <b/>
      <sz val="20"/>
      <color theme="1"/>
      <name val="Arial"/>
      <family val="2"/>
    </font>
    <font>
      <sz val="10"/>
      <name val="Arial"/>
      <family val="2"/>
    </font>
    <font>
      <sz val="11"/>
      <name val="Arial"/>
      <family val="2"/>
    </font>
    <font>
      <b/>
      <sz val="11"/>
      <name val="Arial"/>
      <family val="2"/>
    </font>
    <font>
      <b/>
      <sz val="14"/>
      <color theme="1"/>
      <name val="Arial"/>
      <family val="2"/>
    </font>
    <font>
      <b/>
      <sz val="12"/>
      <color theme="1"/>
      <name val="Arial"/>
      <family val="2"/>
    </font>
    <font>
      <b/>
      <sz val="8"/>
      <color theme="0"/>
      <name val="Arial"/>
      <family val="2"/>
    </font>
    <font>
      <b/>
      <sz val="7"/>
      <color theme="0"/>
      <name val="Arial"/>
      <family val="2"/>
    </font>
    <font>
      <sz val="12"/>
      <color theme="1"/>
      <name val="Arial"/>
      <family val="2"/>
    </font>
    <font>
      <sz val="12"/>
      <color rgb="FFFF0000"/>
      <name val="Arial"/>
      <family val="2"/>
    </font>
    <font>
      <b/>
      <sz val="10"/>
      <color theme="1"/>
      <name val="Arial"/>
      <family val="2"/>
    </font>
    <font>
      <b/>
      <sz val="18"/>
      <name val="Arial"/>
      <family val="2"/>
    </font>
    <font>
      <b/>
      <sz val="16"/>
      <name val="Arial"/>
      <family val="2"/>
    </font>
    <font>
      <b/>
      <sz val="14"/>
      <color theme="0"/>
      <name val="Arial"/>
      <family val="2"/>
    </font>
    <font>
      <b/>
      <sz val="8"/>
      <color theme="1"/>
      <name val="Arial"/>
      <family val="2"/>
    </font>
    <font>
      <sz val="14"/>
      <name val="Arial"/>
      <family val="2"/>
    </font>
    <font>
      <sz val="10"/>
      <color indexed="8"/>
      <name val="MS Sans Serif"/>
      <family val="2"/>
    </font>
    <font>
      <b/>
      <sz val="10"/>
      <name val="Arial"/>
      <family val="2"/>
    </font>
    <font>
      <i/>
      <u/>
      <sz val="11"/>
      <color indexed="8"/>
      <name val="Arial"/>
      <family val="2"/>
    </font>
    <font>
      <sz val="10"/>
      <color rgb="FFFF0000"/>
      <name val="Arial"/>
      <family val="2"/>
    </font>
    <font>
      <b/>
      <sz val="18"/>
      <color theme="1"/>
      <name val="Arial"/>
      <family val="2"/>
    </font>
    <font>
      <b/>
      <sz val="11"/>
      <color rgb="FFFFFFFF"/>
      <name val="Arial"/>
      <family val="2"/>
    </font>
    <font>
      <b/>
      <sz val="12"/>
      <color rgb="FFFFFFFF"/>
      <name val="Arial"/>
      <family val="2"/>
    </font>
    <font>
      <b/>
      <sz val="10"/>
      <color rgb="FFFFFFFF"/>
      <name val="Arial"/>
      <family val="2"/>
    </font>
    <font>
      <sz val="11"/>
      <color rgb="FFFF0000"/>
      <name val="Arial"/>
      <family val="2"/>
    </font>
    <font>
      <sz val="10"/>
      <color theme="0"/>
      <name val="Arial"/>
      <family val="2"/>
    </font>
    <font>
      <b/>
      <sz val="9"/>
      <color theme="0"/>
      <name val="Arial"/>
      <family val="2"/>
    </font>
    <font>
      <b/>
      <sz val="10"/>
      <color theme="0"/>
      <name val="Arial"/>
      <family val="2"/>
    </font>
    <font>
      <b/>
      <sz val="12"/>
      <name val="Arial"/>
      <family val="2"/>
    </font>
    <font>
      <sz val="16"/>
      <color theme="1"/>
      <name val="Arial"/>
      <family val="2"/>
    </font>
    <font>
      <u/>
      <sz val="11"/>
      <color theme="10"/>
      <name val="Calibri"/>
      <family val="2"/>
      <scheme val="minor"/>
    </font>
    <font>
      <u/>
      <sz val="11"/>
      <color theme="1"/>
      <name val="Calibri"/>
      <family val="2"/>
      <scheme val="minor"/>
    </font>
    <font>
      <u/>
      <sz val="10"/>
      <color theme="1"/>
      <name val="Arial"/>
      <family val="2"/>
    </font>
    <font>
      <b/>
      <sz val="11"/>
      <color rgb="FFFF0000"/>
      <name val="Arial"/>
      <family val="2"/>
    </font>
    <font>
      <sz val="12"/>
      <color rgb="FFFF0000"/>
      <name val="Calibri"/>
      <family val="2"/>
      <scheme val="minor"/>
    </font>
    <font>
      <b/>
      <sz val="12"/>
      <color rgb="FFFF0000"/>
      <name val="Calibri"/>
      <family val="2"/>
      <scheme val="minor"/>
    </font>
    <font>
      <sz val="10"/>
      <color rgb="FFFF0000"/>
      <name val="Calibri"/>
      <family val="2"/>
      <scheme val="minor"/>
    </font>
    <font>
      <sz val="12"/>
      <color theme="1"/>
      <name val="Calibri"/>
      <family val="2"/>
      <scheme val="minor"/>
    </font>
    <font>
      <b/>
      <sz val="12"/>
      <color theme="1"/>
      <name val="Calibri"/>
      <family val="2"/>
      <scheme val="minor"/>
    </font>
    <font>
      <u/>
      <sz val="11"/>
      <color theme="1"/>
      <name val="Arial"/>
      <family val="2"/>
    </font>
    <font>
      <b/>
      <sz val="10"/>
      <color theme="1"/>
      <name val="Verdana"/>
      <family val="2"/>
    </font>
    <font>
      <sz val="10"/>
      <color theme="1"/>
      <name val="Verdana"/>
      <family val="2"/>
    </font>
    <font>
      <u/>
      <sz val="10"/>
      <color theme="10"/>
      <name val="Arial"/>
      <family val="2"/>
    </font>
    <font>
      <sz val="10"/>
      <color indexed="8"/>
      <name val="Arial"/>
      <family val="2"/>
    </font>
    <font>
      <b/>
      <sz val="16"/>
      <color theme="3" tint="-0.249977111117893"/>
      <name val="Arial"/>
      <family val="2"/>
    </font>
    <font>
      <sz val="12"/>
      <color theme="3" tint="-0.249977111117893"/>
      <name val="Arial"/>
      <family val="2"/>
    </font>
    <font>
      <sz val="12"/>
      <color rgb="FF000000"/>
      <name val="Arial"/>
      <family val="2"/>
    </font>
    <font>
      <sz val="11"/>
      <color theme="3" tint="-0.249977111117893"/>
      <name val="Calibri"/>
      <family val="2"/>
      <scheme val="minor"/>
    </font>
  </fonts>
  <fills count="28">
    <fill>
      <patternFill patternType="none"/>
    </fill>
    <fill>
      <patternFill patternType="gray125"/>
    </fill>
    <fill>
      <patternFill patternType="solid">
        <fgColor rgb="FF009999"/>
        <bgColor indexed="64"/>
      </patternFill>
    </fill>
    <fill>
      <patternFill patternType="solid">
        <fgColor theme="9" tint="0.59999389629810485"/>
        <bgColor indexed="64"/>
      </patternFill>
    </fill>
    <fill>
      <patternFill patternType="solid">
        <fgColor rgb="FFFFC7CE"/>
      </patternFill>
    </fill>
    <fill>
      <patternFill patternType="solid">
        <fgColor rgb="FFFFFFCC"/>
      </patternFill>
    </fill>
    <fill>
      <patternFill patternType="solid">
        <fgColor theme="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CC"/>
        <bgColor indexed="64"/>
      </patternFill>
    </fill>
    <fill>
      <patternFill patternType="solid">
        <fgColor rgb="FFA2EAE8"/>
        <bgColor indexed="64"/>
      </patternFill>
    </fill>
    <fill>
      <patternFill patternType="solid">
        <fgColor rgb="FFFFFFFF"/>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bgColor indexed="64"/>
      </patternFill>
    </fill>
    <fill>
      <patternFill patternType="solid">
        <fgColor theme="9" tint="0.39997558519241921"/>
        <bgColor indexed="64"/>
      </patternFill>
    </fill>
    <fill>
      <gradientFill degree="90">
        <stop position="0">
          <color theme="0"/>
        </stop>
        <stop position="1">
          <color theme="5" tint="0.40000610370189521"/>
        </stop>
      </gradientFill>
    </fill>
    <fill>
      <patternFill patternType="solid">
        <fgColor theme="5"/>
        <bgColor indexed="64"/>
      </patternFill>
    </fill>
    <fill>
      <gradientFill degree="90">
        <stop position="0">
          <color theme="0"/>
        </stop>
        <stop position="1">
          <color rgb="FFFFC000"/>
        </stop>
      </gradientFill>
    </fill>
    <fill>
      <gradientFill degree="90">
        <stop position="0">
          <color theme="0"/>
        </stop>
        <stop position="1">
          <color rgb="FF92D050"/>
        </stop>
      </gradientFill>
    </fill>
    <fill>
      <gradientFill degree="90">
        <stop position="0">
          <color theme="0"/>
        </stop>
        <stop position="1">
          <color theme="4"/>
        </stop>
      </gradientFill>
    </fill>
    <fill>
      <patternFill patternType="solid">
        <fgColor theme="8" tint="0.59999389629810485"/>
        <bgColor indexed="64"/>
      </patternFill>
    </fill>
    <fill>
      <patternFill patternType="solid">
        <fgColor rgb="FF33CCCC"/>
        <bgColor indexed="64"/>
      </patternFill>
    </fill>
    <fill>
      <patternFill patternType="solid">
        <fgColor rgb="FF808080"/>
        <bgColor indexed="64"/>
      </patternFill>
    </fill>
    <fill>
      <patternFill patternType="solid">
        <fgColor rgb="FFDBE5F1"/>
        <bgColor indexed="64"/>
      </patternFill>
    </fill>
    <fill>
      <patternFill patternType="solid">
        <fgColor rgb="FF00B0F0"/>
        <bgColor indexed="64"/>
      </patternFill>
    </fill>
  </fills>
  <borders count="126">
    <border>
      <left/>
      <right/>
      <top/>
      <bottom/>
      <diagonal/>
    </border>
    <border>
      <left style="thin">
        <color indexed="64"/>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indexed="64"/>
      </right>
      <top/>
      <bottom style="hair">
        <color auto="1"/>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style="thin">
        <color indexed="64"/>
      </left>
      <right style="hair">
        <color auto="1"/>
      </right>
      <top style="hair">
        <color auto="1"/>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thin">
        <color indexed="64"/>
      </left>
      <right style="hair">
        <color auto="1"/>
      </right>
      <top/>
      <bottom style="thin">
        <color indexed="64"/>
      </bottom>
      <diagonal/>
    </border>
    <border>
      <left style="hair">
        <color auto="1"/>
      </left>
      <right/>
      <top/>
      <bottom style="thin">
        <color indexed="64"/>
      </bottom>
      <diagonal/>
    </border>
    <border>
      <left style="thin">
        <color indexed="64"/>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n">
        <color indexed="64"/>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hair">
        <color auto="1"/>
      </right>
      <top style="thin">
        <color indexed="64"/>
      </top>
      <bottom/>
      <diagonal/>
    </border>
    <border>
      <left style="hair">
        <color auto="1"/>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dashDotDot">
        <color indexed="64"/>
      </bottom>
      <diagonal/>
    </border>
    <border>
      <left style="thin">
        <color rgb="FFB2B2B2"/>
      </left>
      <right style="thin">
        <color rgb="FFB2B2B2"/>
      </right>
      <top style="thin">
        <color rgb="FFB2B2B2"/>
      </top>
      <bottom style="thin">
        <color rgb="FFB2B2B2"/>
      </bottom>
      <diagonal/>
    </border>
    <border>
      <left style="thin">
        <color theme="0"/>
      </left>
      <right style="thin">
        <color indexed="64"/>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right style="thin">
        <color theme="0"/>
      </right>
      <top style="thin">
        <color theme="0"/>
      </top>
      <bottom style="double">
        <color theme="0"/>
      </bottom>
      <diagonal/>
    </border>
    <border>
      <left style="thin">
        <color theme="0"/>
      </left>
      <right style="thin">
        <color theme="0"/>
      </right>
      <top style="thin">
        <color theme="0"/>
      </top>
      <bottom style="double">
        <color theme="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right/>
      <top style="thin">
        <color indexed="64"/>
      </top>
      <bottom style="dashDotDot">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style="dotted">
        <color indexed="64"/>
      </bottom>
      <diagonal/>
    </border>
    <border>
      <left/>
      <right/>
      <top style="hair">
        <color indexed="64"/>
      </top>
      <bottom style="thin">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top/>
      <bottom style="dashDotDot">
        <color indexed="64"/>
      </bottom>
      <diagonal/>
    </border>
    <border>
      <left/>
      <right/>
      <top/>
      <bottom style="thin">
        <color auto="1"/>
      </bottom>
      <diagonal/>
    </border>
    <border>
      <left/>
      <right/>
      <top style="thin">
        <color auto="1"/>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style="hair">
        <color auto="1"/>
      </left>
      <right style="hair">
        <color auto="1"/>
      </right>
      <top/>
      <bottom style="dashDotDot">
        <color auto="1"/>
      </bottom>
      <diagonal/>
    </border>
    <border>
      <left/>
      <right style="thin">
        <color indexed="64"/>
      </right>
      <top style="double">
        <color indexed="64"/>
      </top>
      <bottom/>
      <diagonal/>
    </border>
    <border>
      <left/>
      <right style="thin">
        <color indexed="64"/>
      </right>
      <top style="thin">
        <color indexed="64"/>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dashDotDot">
        <color auto="1"/>
      </bottom>
      <diagonal/>
    </border>
    <border>
      <left/>
      <right style="thin">
        <color indexed="64"/>
      </right>
      <top style="hair">
        <color auto="1"/>
      </top>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right style="thin">
        <color indexed="64"/>
      </right>
      <top/>
      <bottom style="hair">
        <color auto="1"/>
      </bottom>
      <diagonal/>
    </border>
    <border>
      <left style="medium">
        <color indexed="64"/>
      </left>
      <right/>
      <top style="thin">
        <color indexed="64"/>
      </top>
      <bottom/>
      <diagonal/>
    </border>
    <border>
      <left style="medium">
        <color indexed="64"/>
      </left>
      <right/>
      <top/>
      <bottom/>
      <diagonal/>
    </border>
    <border>
      <left style="hair">
        <color auto="1"/>
      </left>
      <right style="hair">
        <color auto="1"/>
      </right>
      <top style="dashDotDot">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auto="1"/>
      </right>
      <top style="thin">
        <color auto="1"/>
      </top>
      <bottom style="thin">
        <color auto="1"/>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theme="0"/>
      </right>
      <top style="thin">
        <color indexed="64"/>
      </top>
      <bottom style="double">
        <color theme="0"/>
      </bottom>
      <diagonal/>
    </border>
    <border>
      <left style="thin">
        <color theme="0"/>
      </left>
      <right style="thin">
        <color theme="0"/>
      </right>
      <top style="thin">
        <color indexed="64"/>
      </top>
      <bottom style="double">
        <color theme="0"/>
      </bottom>
      <diagonal/>
    </border>
    <border>
      <left style="thin">
        <color theme="0"/>
      </left>
      <right style="thin">
        <color indexed="64"/>
      </right>
      <top style="thin">
        <color indexed="64"/>
      </top>
      <bottom style="double">
        <color theme="0"/>
      </bottom>
      <diagonal/>
    </border>
    <border>
      <left style="hair">
        <color auto="1"/>
      </left>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theme="0"/>
      </right>
      <top style="thin">
        <color theme="0"/>
      </top>
      <bottom/>
      <diagonal/>
    </border>
    <border>
      <left style="thin">
        <color indexed="64"/>
      </left>
      <right style="thin">
        <color theme="0"/>
      </right>
      <top style="thin">
        <color theme="0"/>
      </top>
      <bottom style="double">
        <color theme="0"/>
      </bottom>
      <diagonal/>
    </border>
    <border>
      <left style="thin">
        <color theme="0"/>
      </left>
      <right style="thin">
        <color indexed="64"/>
      </right>
      <top style="thin">
        <color theme="0"/>
      </top>
      <bottom style="double">
        <color theme="0"/>
      </bottom>
      <diagonal/>
    </border>
    <border>
      <left/>
      <right style="thin">
        <color theme="0"/>
      </right>
      <top/>
      <bottom style="double">
        <color theme="0"/>
      </bottom>
      <diagonal/>
    </border>
    <border>
      <left style="thin">
        <color indexed="64"/>
      </left>
      <right style="thin">
        <color indexed="64"/>
      </right>
      <top style="double">
        <color theme="0"/>
      </top>
      <bottom style="thin">
        <color indexed="64"/>
      </bottom>
      <diagonal/>
    </border>
    <border>
      <left style="thin">
        <color auto="1"/>
      </left>
      <right style="thin">
        <color auto="1"/>
      </right>
      <top style="double">
        <color theme="0"/>
      </top>
      <bottom style="dashDotDot">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dashDotDot">
        <color theme="1"/>
      </bottom>
      <diagonal/>
    </border>
    <border>
      <left style="thin">
        <color theme="1"/>
      </left>
      <right style="thin">
        <color theme="1"/>
      </right>
      <top/>
      <bottom style="thin">
        <color theme="1"/>
      </bottom>
      <diagonal/>
    </border>
  </borders>
  <cellStyleXfs count="12">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3" fillId="4" borderId="0" applyNumberFormat="0" applyBorder="0" applyAlignment="0" applyProtection="0"/>
    <xf numFmtId="0" fontId="1" fillId="5" borderId="42" applyNumberFormat="0" applyFont="0" applyAlignment="0" applyProtection="0"/>
    <xf numFmtId="0" fontId="31" fillId="0" borderId="0"/>
    <xf numFmtId="0" fontId="45" fillId="0" borderId="0" applyNumberFormat="0" applyFill="0" applyBorder="0" applyAlignment="0" applyProtection="0"/>
    <xf numFmtId="0" fontId="55" fillId="25" borderId="54" applyNumberFormat="0" applyProtection="0">
      <alignment horizontal="left" vertical="center" wrapText="1"/>
    </xf>
    <xf numFmtId="0" fontId="55" fillId="26" borderId="0" applyNumberFormat="0" applyBorder="0" applyProtection="0">
      <alignment horizontal="center" vertical="center"/>
    </xf>
    <xf numFmtId="49" fontId="56" fillId="0" borderId="0" applyFill="0" applyBorder="0" applyProtection="0">
      <alignment horizontal="left" vertical="center"/>
    </xf>
    <xf numFmtId="0" fontId="16" fillId="0" borderId="0"/>
  </cellStyleXfs>
  <cellXfs count="851">
    <xf numFmtId="0" fontId="0" fillId="0" borderId="0" xfId="0"/>
    <xf numFmtId="0" fontId="0" fillId="0" borderId="0" xfId="0" applyAlignment="1">
      <alignment horizontal="left"/>
    </xf>
    <xf numFmtId="0" fontId="4" fillId="0" borderId="0" xfId="0" applyFont="1" applyAlignment="1">
      <alignment horizontal="center" vertical="center"/>
    </xf>
    <xf numFmtId="0" fontId="0" fillId="0" borderId="0" xfId="0" applyAlignment="1">
      <alignment vertical="center"/>
    </xf>
    <xf numFmtId="0" fontId="8" fillId="0" borderId="0" xfId="0" applyFont="1" applyFill="1"/>
    <xf numFmtId="0" fontId="8" fillId="0" borderId="0" xfId="0" applyFont="1" applyFill="1" applyAlignment="1">
      <alignment vertical="center" wrapText="1"/>
    </xf>
    <xf numFmtId="0" fontId="9" fillId="0" borderId="0" xfId="0" applyFont="1" applyFill="1"/>
    <xf numFmtId="0" fontId="9" fillId="0" borderId="9" xfId="0" applyFont="1" applyFill="1" applyBorder="1" applyAlignment="1">
      <alignment horizontal="center" wrapText="1"/>
    </xf>
    <xf numFmtId="166" fontId="9" fillId="0" borderId="17" xfId="0" applyNumberFormat="1" applyFont="1" applyFill="1" applyBorder="1" applyAlignment="1">
      <alignment horizontal="center" vertical="top"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9" fillId="0" borderId="41" xfId="0" applyFont="1" applyFill="1" applyBorder="1" applyAlignment="1">
      <alignment horizontal="left" vertical="center" wrapText="1"/>
    </xf>
    <xf numFmtId="0" fontId="9" fillId="0" borderId="5" xfId="0" applyFont="1" applyFill="1" applyBorder="1" applyAlignment="1">
      <alignment horizontal="left" vertical="center" wrapText="1"/>
    </xf>
    <xf numFmtId="9" fontId="9" fillId="0" borderId="32" xfId="0" applyNumberFormat="1" applyFont="1" applyFill="1" applyBorder="1" applyAlignment="1">
      <alignment horizontal="center" vertical="center" wrapText="1"/>
    </xf>
    <xf numFmtId="4" fontId="9" fillId="0" borderId="9" xfId="0" applyNumberFormat="1" applyFont="1" applyFill="1" applyBorder="1" applyAlignment="1">
      <alignment horizontal="left" wrapText="1"/>
    </xf>
    <xf numFmtId="165" fontId="9" fillId="0" borderId="0" xfId="0" applyNumberFormat="1" applyFont="1" applyFill="1"/>
    <xf numFmtId="167" fontId="9" fillId="0" borderId="17" xfId="0" applyNumberFormat="1" applyFont="1" applyFill="1" applyBorder="1" applyAlignment="1">
      <alignment horizontal="left" vertical="top" wrapText="1"/>
    </xf>
    <xf numFmtId="0" fontId="9" fillId="0" borderId="20" xfId="0" applyFont="1" applyFill="1" applyBorder="1" applyAlignment="1">
      <alignment vertical="center" wrapText="1"/>
    </xf>
    <xf numFmtId="0" fontId="9" fillId="0" borderId="4" xfId="0" applyFont="1" applyFill="1" applyBorder="1" applyAlignment="1">
      <alignment vertical="center" wrapText="1"/>
    </xf>
    <xf numFmtId="0" fontId="10" fillId="0" borderId="4"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5" fontId="9" fillId="0" borderId="5" xfId="0" applyNumberFormat="1" applyFont="1" applyFill="1" applyBorder="1" applyAlignment="1">
      <alignment horizontal="left" vertical="center" wrapText="1"/>
    </xf>
    <xf numFmtId="4" fontId="9" fillId="0" borderId="17" xfId="0" applyNumberFormat="1" applyFont="1" applyFill="1" applyBorder="1" applyAlignment="1">
      <alignment horizontal="left" vertical="top"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9" fillId="0" borderId="3" xfId="0" applyFont="1" applyFill="1" applyBorder="1" applyAlignment="1">
      <alignment vertical="center" wrapText="1"/>
    </xf>
    <xf numFmtId="4" fontId="9" fillId="0" borderId="4" xfId="0" applyNumberFormat="1" applyFont="1" applyFill="1" applyBorder="1" applyAlignment="1">
      <alignment vertical="center" wrapText="1"/>
    </xf>
    <xf numFmtId="15" fontId="9" fillId="0" borderId="5" xfId="0" applyNumberFormat="1" applyFont="1" applyFill="1" applyBorder="1" applyAlignment="1">
      <alignment vertical="center" wrapText="1"/>
    </xf>
    <xf numFmtId="9" fontId="9" fillId="0" borderId="17" xfId="1" applyFont="1" applyFill="1" applyBorder="1" applyAlignment="1">
      <alignment horizontal="center" vertical="top" wrapText="1"/>
    </xf>
    <xf numFmtId="0" fontId="10" fillId="0" borderId="4" xfId="0" applyFont="1" applyFill="1" applyBorder="1" applyAlignment="1">
      <alignment horizontal="left" vertical="center" wrapText="1"/>
    </xf>
    <xf numFmtId="0" fontId="9" fillId="0" borderId="37" xfId="0" applyFont="1" applyFill="1" applyBorder="1" applyAlignment="1">
      <alignment vertical="center" wrapText="1"/>
    </xf>
    <xf numFmtId="0" fontId="9" fillId="0" borderId="0" xfId="0" applyFont="1" applyFill="1" applyBorder="1" applyAlignment="1">
      <alignment vertical="center" wrapText="1"/>
    </xf>
    <xf numFmtId="0" fontId="9" fillId="0" borderId="20" xfId="0" applyFont="1" applyFill="1" applyBorder="1" applyAlignment="1">
      <alignment horizontal="center" vertical="center" textRotation="90" wrapText="1"/>
    </xf>
    <xf numFmtId="4" fontId="9" fillId="0" borderId="4" xfId="0" applyNumberFormat="1" applyFont="1" applyFill="1" applyBorder="1" applyAlignment="1">
      <alignment horizontal="left" vertical="center" wrapText="1"/>
    </xf>
    <xf numFmtId="15" fontId="9" fillId="0" borderId="5" xfId="0" applyNumberFormat="1" applyFont="1" applyFill="1" applyBorder="1" applyAlignment="1">
      <alignment horizontal="right" vertical="center" wrapText="1"/>
    </xf>
    <xf numFmtId="0" fontId="9" fillId="0" borderId="0" xfId="0" applyFont="1" applyFill="1" applyAlignment="1">
      <alignment horizontal="left" vertical="center"/>
    </xf>
    <xf numFmtId="0" fontId="14" fillId="0" borderId="21"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0" xfId="0" applyFont="1" applyFill="1" applyAlignment="1">
      <alignment wrapText="1"/>
    </xf>
    <xf numFmtId="0" fontId="9" fillId="0" borderId="20" xfId="0" applyFont="1" applyFill="1" applyBorder="1" applyAlignment="1">
      <alignment horizontal="left" vertical="center" wrapText="1"/>
    </xf>
    <xf numFmtId="0" fontId="9" fillId="0" borderId="4" xfId="0" applyFont="1" applyFill="1" applyBorder="1" applyAlignment="1">
      <alignment horizontal="left" wrapText="1"/>
    </xf>
    <xf numFmtId="0" fontId="9" fillId="0" borderId="0" xfId="0" applyFont="1" applyFill="1" applyAlignment="1">
      <alignment horizontal="center" vertical="center"/>
    </xf>
    <xf numFmtId="0" fontId="9" fillId="0" borderId="0" xfId="0" applyFont="1" applyFill="1" applyAlignment="1">
      <alignment horizontal="left"/>
    </xf>
    <xf numFmtId="0" fontId="14" fillId="0" borderId="0" xfId="0" applyFont="1" applyFill="1" applyAlignment="1">
      <alignment horizontal="center" vertical="center" wrapText="1"/>
    </xf>
    <xf numFmtId="0" fontId="10" fillId="0" borderId="20" xfId="0" applyFont="1" applyFill="1" applyBorder="1" applyAlignment="1">
      <alignment horizontal="center" vertical="center" textRotation="90" wrapText="1"/>
    </xf>
    <xf numFmtId="0" fontId="9" fillId="0" borderId="5" xfId="0" applyFont="1" applyFill="1" applyBorder="1" applyAlignment="1">
      <alignment vertical="center" wrapText="1"/>
    </xf>
    <xf numFmtId="0" fontId="9" fillId="0" borderId="17" xfId="5" applyFont="1" applyFill="1" applyBorder="1" applyAlignment="1">
      <alignment horizontal="justify" vertical="center" wrapText="1"/>
    </xf>
    <xf numFmtId="0" fontId="9" fillId="6" borderId="17" xfId="5" applyFont="1" applyFill="1" applyBorder="1" applyAlignment="1">
      <alignment vertical="center" wrapText="1"/>
    </xf>
    <xf numFmtId="0" fontId="9" fillId="0" borderId="17" xfId="5" applyFont="1" applyFill="1" applyBorder="1" applyAlignment="1">
      <alignment vertical="center" wrapText="1"/>
    </xf>
    <xf numFmtId="0" fontId="9" fillId="0" borderId="4" xfId="5" applyFont="1" applyFill="1" applyBorder="1" applyAlignment="1">
      <alignment vertical="center" wrapText="1"/>
    </xf>
    <xf numFmtId="0" fontId="9" fillId="0" borderId="0" xfId="0" applyFont="1" applyFill="1" applyBorder="1"/>
    <xf numFmtId="0" fontId="19" fillId="0" borderId="0" xfId="0" applyFont="1" applyFill="1" applyAlignment="1">
      <alignment vertical="center"/>
    </xf>
    <xf numFmtId="0" fontId="20" fillId="0" borderId="0" xfId="0" applyFont="1" applyFill="1" applyAlignment="1">
      <alignment vertical="center"/>
    </xf>
    <xf numFmtId="0" fontId="21" fillId="2" borderId="49" xfId="0" applyFont="1" applyFill="1" applyBorder="1" applyAlignment="1">
      <alignment horizontal="center" vertical="center" wrapText="1"/>
    </xf>
    <xf numFmtId="9" fontId="21" fillId="2" borderId="50" xfId="1" applyFont="1" applyFill="1" applyBorder="1" applyAlignment="1">
      <alignment horizontal="center" vertical="center" wrapText="1"/>
    </xf>
    <xf numFmtId="9" fontId="22" fillId="2" borderId="50" xfId="0" applyNumberFormat="1" applyFont="1" applyFill="1" applyBorder="1" applyAlignment="1">
      <alignment horizontal="center" vertical="center" wrapText="1"/>
    </xf>
    <xf numFmtId="0" fontId="21" fillId="2" borderId="50" xfId="0" applyFont="1" applyFill="1" applyBorder="1" applyAlignment="1">
      <alignment horizontal="center" vertical="center" wrapText="1"/>
    </xf>
    <xf numFmtId="3" fontId="10" fillId="8" borderId="53" xfId="1" applyNumberFormat="1" applyFont="1" applyFill="1" applyBorder="1" applyAlignment="1">
      <alignment vertical="center" wrapText="1"/>
    </xf>
    <xf numFmtId="3" fontId="10" fillId="9" borderId="51" xfId="1" applyNumberFormat="1" applyFont="1" applyFill="1" applyBorder="1" applyAlignment="1">
      <alignment vertical="center" wrapText="1"/>
    </xf>
    <xf numFmtId="0" fontId="24" fillId="0" borderId="0" xfId="0" applyFont="1" applyFill="1" applyAlignment="1">
      <alignment vertical="center"/>
    </xf>
    <xf numFmtId="10" fontId="24" fillId="0" borderId="0" xfId="0" applyNumberFormat="1" applyFont="1" applyFill="1" applyAlignment="1">
      <alignment vertical="center"/>
    </xf>
    <xf numFmtId="3" fontId="10" fillId="8" borderId="55" xfId="1" applyNumberFormat="1" applyFont="1" applyFill="1" applyBorder="1" applyAlignment="1">
      <alignment vertical="center" wrapText="1"/>
    </xf>
    <xf numFmtId="3" fontId="10" fillId="9" borderId="54" xfId="1" applyNumberFormat="1" applyFont="1" applyFill="1" applyBorder="1" applyAlignment="1">
      <alignment vertical="center" wrapText="1"/>
    </xf>
    <xf numFmtId="0" fontId="23" fillId="0" borderId="54" xfId="0" applyFont="1" applyFill="1" applyBorder="1" applyAlignment="1">
      <alignment horizontal="center" vertical="center" wrapText="1"/>
    </xf>
    <xf numFmtId="10" fontId="23" fillId="6" borderId="54" xfId="1" applyNumberFormat="1" applyFont="1" applyFill="1" applyBorder="1" applyAlignment="1">
      <alignment horizontal="left" vertical="center" wrapText="1"/>
    </xf>
    <xf numFmtId="2" fontId="10" fillId="6" borderId="54" xfId="1" applyNumberFormat="1" applyFont="1" applyFill="1" applyBorder="1" applyAlignment="1">
      <alignment vertical="center" wrapText="1"/>
    </xf>
    <xf numFmtId="2" fontId="10" fillId="8" borderId="55" xfId="0" applyNumberFormat="1" applyFont="1" applyFill="1" applyBorder="1" applyAlignment="1">
      <alignment vertical="center"/>
    </xf>
    <xf numFmtId="10" fontId="23" fillId="8" borderId="54" xfId="0" applyNumberFormat="1" applyFont="1" applyFill="1" applyBorder="1" applyAlignment="1">
      <alignment vertical="center"/>
    </xf>
    <xf numFmtId="10" fontId="23" fillId="8" borderId="54" xfId="1" applyNumberFormat="1" applyFont="1" applyFill="1" applyBorder="1" applyAlignment="1">
      <alignment vertical="center"/>
    </xf>
    <xf numFmtId="9" fontId="23" fillId="9" borderId="54" xfId="1" applyFont="1" applyFill="1" applyBorder="1" applyAlignment="1">
      <alignment horizontal="center" vertical="center"/>
    </xf>
    <xf numFmtId="10" fontId="9" fillId="9" borderId="54" xfId="1" applyNumberFormat="1" applyFont="1" applyFill="1" applyBorder="1" applyAlignment="1">
      <alignment horizontal="right" vertical="center"/>
    </xf>
    <xf numFmtId="0" fontId="23" fillId="6" borderId="0" xfId="0" applyFont="1" applyFill="1" applyAlignment="1">
      <alignment vertical="center"/>
    </xf>
    <xf numFmtId="10" fontId="10" fillId="6" borderId="54" xfId="1" applyNumberFormat="1" applyFont="1" applyFill="1" applyBorder="1" applyAlignment="1">
      <alignment vertical="center" wrapText="1"/>
    </xf>
    <xf numFmtId="10" fontId="10" fillId="8" borderId="55" xfId="0" applyNumberFormat="1" applyFont="1" applyFill="1" applyBorder="1" applyAlignment="1">
      <alignment vertical="center"/>
    </xf>
    <xf numFmtId="167" fontId="10" fillId="6" borderId="57" xfId="0" applyNumberFormat="1" applyFont="1" applyFill="1" applyBorder="1" applyAlignment="1">
      <alignment vertical="center"/>
    </xf>
    <xf numFmtId="10" fontId="0" fillId="9" borderId="54" xfId="1" applyNumberFormat="1" applyFont="1" applyFill="1" applyBorder="1" applyAlignment="1">
      <alignment horizontal="right" vertical="center"/>
    </xf>
    <xf numFmtId="167" fontId="23" fillId="6" borderId="0" xfId="0" applyNumberFormat="1" applyFont="1" applyFill="1" applyAlignment="1">
      <alignment vertical="center"/>
    </xf>
    <xf numFmtId="4" fontId="23" fillId="6" borderId="0" xfId="0" applyNumberFormat="1" applyFont="1" applyFill="1" applyAlignment="1">
      <alignment vertical="center"/>
    </xf>
    <xf numFmtId="0" fontId="23" fillId="6" borderId="54" xfId="0" applyFont="1" applyFill="1" applyBorder="1" applyAlignment="1">
      <alignment horizontal="left" vertical="center" wrapText="1"/>
    </xf>
    <xf numFmtId="169" fontId="10" fillId="0" borderId="54" xfId="2" applyNumberFormat="1" applyFont="1" applyFill="1" applyBorder="1" applyAlignment="1">
      <alignment vertical="center" wrapText="1"/>
    </xf>
    <xf numFmtId="10" fontId="10" fillId="8" borderId="55" xfId="1" applyNumberFormat="1" applyFont="1" applyFill="1" applyBorder="1" applyAlignment="1">
      <alignment vertical="center" wrapText="1"/>
    </xf>
    <xf numFmtId="10" fontId="23" fillId="8" borderId="54" xfId="0" applyNumberFormat="1" applyFont="1" applyFill="1" applyBorder="1" applyAlignment="1">
      <alignment vertical="center" wrapText="1"/>
    </xf>
    <xf numFmtId="3" fontId="25" fillId="0" borderId="54" xfId="2" applyNumberFormat="1" applyFont="1" applyFill="1" applyBorder="1" applyAlignment="1">
      <alignment vertical="center" wrapText="1"/>
    </xf>
    <xf numFmtId="169" fontId="10" fillId="0" borderId="0" xfId="2" applyNumberFormat="1" applyFont="1" applyFill="1" applyBorder="1" applyAlignment="1">
      <alignment horizontal="left" vertical="top" wrapText="1"/>
    </xf>
    <xf numFmtId="0" fontId="23" fillId="0" borderId="0" xfId="0" applyFont="1" applyAlignment="1">
      <alignment vertical="center" wrapText="1"/>
    </xf>
    <xf numFmtId="43" fontId="23" fillId="0" borderId="0" xfId="2" applyFont="1" applyAlignment="1">
      <alignment vertical="center" wrapText="1"/>
    </xf>
    <xf numFmtId="9" fontId="10" fillId="0" borderId="54" xfId="1" applyFont="1" applyFill="1" applyBorder="1" applyAlignment="1">
      <alignment vertical="center" wrapText="1"/>
    </xf>
    <xf numFmtId="0" fontId="23" fillId="0" borderId="54" xfId="0" applyFont="1" applyFill="1" applyBorder="1" applyAlignment="1">
      <alignment horizontal="left" vertical="center" wrapText="1"/>
    </xf>
    <xf numFmtId="3" fontId="10" fillId="0" borderId="54" xfId="2" applyNumberFormat="1" applyFont="1" applyFill="1" applyBorder="1" applyAlignment="1">
      <alignment vertical="center" wrapText="1"/>
    </xf>
    <xf numFmtId="0" fontId="23" fillId="0" borderId="0" xfId="0" applyFont="1" applyAlignment="1">
      <alignment vertical="center"/>
    </xf>
    <xf numFmtId="0" fontId="10" fillId="0" borderId="0" xfId="0" applyFont="1" applyAlignment="1">
      <alignment horizontal="center" vertical="center" wrapText="1"/>
    </xf>
    <xf numFmtId="0" fontId="10" fillId="6" borderId="0" xfId="0" applyFont="1" applyFill="1" applyAlignment="1">
      <alignment horizontal="left" vertical="top"/>
    </xf>
    <xf numFmtId="0" fontId="16" fillId="0" borderId="0" xfId="0" applyFont="1" applyAlignment="1">
      <alignment horizontal="left" vertical="top"/>
    </xf>
    <xf numFmtId="0" fontId="16" fillId="0" borderId="0" xfId="0" applyFont="1" applyAlignment="1">
      <alignment horizontal="center" vertical="center"/>
    </xf>
    <xf numFmtId="0" fontId="16" fillId="0" borderId="0" xfId="0" applyFont="1" applyAlignment="1">
      <alignment horizontal="center" vertical="top"/>
    </xf>
    <xf numFmtId="0" fontId="16" fillId="6" borderId="0" xfId="0" applyFont="1" applyFill="1" applyAlignment="1">
      <alignment horizontal="center" vertical="center"/>
    </xf>
    <xf numFmtId="0" fontId="16" fillId="0" borderId="0" xfId="0" applyFont="1" applyAlignment="1">
      <alignment horizontal="left" vertical="center"/>
    </xf>
    <xf numFmtId="0" fontId="30" fillId="0" borderId="0" xfId="0" applyFont="1" applyAlignment="1">
      <alignment horizontal="left" vertical="top"/>
    </xf>
    <xf numFmtId="0" fontId="32" fillId="0" borderId="0" xfId="0" applyFont="1" applyAlignment="1">
      <alignment horizontal="center" vertical="center" wrapText="1"/>
    </xf>
    <xf numFmtId="0" fontId="17" fillId="11" borderId="63" xfId="6" applyNumberFormat="1" applyFont="1" applyFill="1" applyBorder="1" applyAlignment="1">
      <alignment vertical="center"/>
    </xf>
    <xf numFmtId="0" fontId="17" fillId="11" borderId="64" xfId="6" applyNumberFormat="1" applyFont="1" applyFill="1" applyBorder="1" applyAlignment="1">
      <alignment vertical="center" wrapText="1"/>
    </xf>
    <xf numFmtId="0" fontId="17" fillId="11" borderId="55" xfId="6" applyNumberFormat="1" applyFont="1" applyFill="1" applyBorder="1" applyAlignment="1">
      <alignment vertical="center" wrapText="1"/>
    </xf>
    <xf numFmtId="0" fontId="29" fillId="10" borderId="54" xfId="0" applyFont="1" applyFill="1" applyBorder="1" applyAlignment="1">
      <alignment horizontal="center" vertical="center" wrapText="1"/>
    </xf>
    <xf numFmtId="0" fontId="25" fillId="10" borderId="54" xfId="0" applyFont="1" applyFill="1" applyBorder="1" applyAlignment="1">
      <alignment horizontal="center" vertical="center" wrapText="1"/>
    </xf>
    <xf numFmtId="0" fontId="17" fillId="11" borderId="63" xfId="6" applyNumberFormat="1" applyFont="1" applyFill="1" applyBorder="1" applyAlignment="1">
      <alignment horizontal="left" vertical="center"/>
    </xf>
    <xf numFmtId="0" fontId="17" fillId="12" borderId="56" xfId="0" applyFont="1" applyFill="1" applyBorder="1" applyAlignment="1">
      <alignment horizontal="left" vertical="center" wrapText="1"/>
    </xf>
    <xf numFmtId="0" fontId="9" fillId="12" borderId="56" xfId="0" applyFont="1" applyFill="1" applyBorder="1" applyAlignment="1">
      <alignment horizontal="left" vertical="center" wrapText="1"/>
    </xf>
    <xf numFmtId="0" fontId="17" fillId="12" borderId="54" xfId="0" applyFont="1" applyFill="1" applyBorder="1" applyAlignment="1">
      <alignment horizontal="left" vertical="center" wrapText="1"/>
    </xf>
    <xf numFmtId="9" fontId="10" fillId="0" borderId="54" xfId="1" applyFont="1" applyFill="1" applyBorder="1" applyAlignment="1">
      <alignment horizontal="center" vertical="center" wrapText="1"/>
    </xf>
    <xf numFmtId="0" fontId="10" fillId="6" borderId="54" xfId="0" applyFont="1" applyFill="1" applyBorder="1" applyAlignment="1">
      <alignment horizontal="left" vertical="top" wrapText="1"/>
    </xf>
    <xf numFmtId="0" fontId="9" fillId="12" borderId="54" xfId="0" applyFont="1" applyFill="1" applyBorder="1" applyAlignment="1">
      <alignment horizontal="left" vertical="center" wrapText="1"/>
    </xf>
    <xf numFmtId="0" fontId="16" fillId="6" borderId="54" xfId="0" applyFont="1" applyFill="1" applyBorder="1" applyAlignment="1">
      <alignment horizontal="left" vertical="top" wrapText="1"/>
    </xf>
    <xf numFmtId="0" fontId="16" fillId="6" borderId="0" xfId="0" applyFont="1" applyFill="1" applyAlignment="1">
      <alignment horizontal="center" vertical="center" wrapText="1"/>
    </xf>
    <xf numFmtId="0" fontId="16" fillId="0" borderId="0" xfId="0" applyFont="1" applyFill="1" applyAlignment="1">
      <alignment horizontal="center" vertical="center" wrapText="1"/>
    </xf>
    <xf numFmtId="0" fontId="10" fillId="6" borderId="54" xfId="0" applyFont="1" applyFill="1" applyBorder="1" applyAlignment="1">
      <alignment horizontal="justify" vertical="top" wrapText="1"/>
    </xf>
    <xf numFmtId="0" fontId="10" fillId="0" borderId="54" xfId="0" applyFont="1" applyFill="1" applyBorder="1" applyAlignment="1">
      <alignment horizontal="left" vertical="top" wrapText="1"/>
    </xf>
    <xf numFmtId="0" fontId="17" fillId="12" borderId="54" xfId="0" applyFont="1" applyFill="1" applyBorder="1" applyAlignment="1">
      <alignment vertical="center" wrapText="1"/>
    </xf>
    <xf numFmtId="0" fontId="16" fillId="6" borderId="0" xfId="0" applyFont="1" applyFill="1" applyBorder="1" applyAlignment="1">
      <alignment horizontal="center" vertical="center" wrapText="1"/>
    </xf>
    <xf numFmtId="0" fontId="17" fillId="12" borderId="54" xfId="6" applyNumberFormat="1" applyFont="1" applyFill="1" applyBorder="1" applyAlignment="1">
      <alignment vertical="center" wrapText="1"/>
    </xf>
    <xf numFmtId="0" fontId="9" fillId="12" borderId="54" xfId="0" applyFont="1" applyFill="1" applyBorder="1" applyAlignment="1">
      <alignment vertical="center" wrapText="1"/>
    </xf>
    <xf numFmtId="9" fontId="16" fillId="0" borderId="54" xfId="1" applyFont="1" applyFill="1" applyBorder="1" applyAlignment="1">
      <alignment horizontal="center" vertical="center" wrapText="1"/>
    </xf>
    <xf numFmtId="0" fontId="34" fillId="6" borderId="0" xfId="0" applyFont="1" applyFill="1" applyAlignment="1">
      <alignment horizontal="center" vertical="center" wrapText="1"/>
    </xf>
    <xf numFmtId="0" fontId="16" fillId="13" borderId="0" xfId="0" applyFont="1" applyFill="1" applyAlignment="1">
      <alignment horizontal="center" vertical="center"/>
    </xf>
    <xf numFmtId="0" fontId="23" fillId="0" borderId="0" xfId="0" applyFont="1"/>
    <xf numFmtId="0" fontId="21" fillId="2" borderId="47" xfId="0" applyFont="1" applyFill="1" applyBorder="1" applyAlignment="1">
      <alignment horizontal="center" vertical="center" wrapText="1"/>
    </xf>
    <xf numFmtId="9" fontId="21" fillId="2" borderId="47" xfId="1" applyFont="1" applyFill="1" applyBorder="1" applyAlignment="1">
      <alignment horizontal="center" vertical="center" wrapText="1"/>
    </xf>
    <xf numFmtId="9" fontId="22" fillId="2" borderId="47" xfId="0" applyNumberFormat="1" applyFont="1" applyFill="1" applyBorder="1" applyAlignment="1">
      <alignment horizontal="center" vertical="center" wrapText="1"/>
    </xf>
    <xf numFmtId="0" fontId="23" fillId="0" borderId="0" xfId="0" applyFont="1" applyAlignment="1">
      <alignment wrapText="1"/>
    </xf>
    <xf numFmtId="0" fontId="23" fillId="0" borderId="0" xfId="0" applyFont="1" applyAlignment="1">
      <alignment horizontal="center"/>
    </xf>
    <xf numFmtId="0" fontId="23" fillId="0" borderId="0" xfId="0" applyFont="1" applyAlignment="1">
      <alignment horizontal="center" vertical="center"/>
    </xf>
    <xf numFmtId="0" fontId="9" fillId="0" borderId="68" xfId="0" applyFont="1" applyFill="1" applyBorder="1" applyAlignment="1">
      <alignment vertical="center" wrapText="1"/>
    </xf>
    <xf numFmtId="0" fontId="9" fillId="0" borderId="71" xfId="0" applyFont="1" applyFill="1" applyBorder="1" applyAlignment="1">
      <alignment vertical="center" wrapText="1"/>
    </xf>
    <xf numFmtId="0" fontId="9"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75" xfId="0" applyFont="1" applyFill="1" applyBorder="1" applyAlignment="1">
      <alignment vertical="center" wrapText="1"/>
    </xf>
    <xf numFmtId="0" fontId="9" fillId="0" borderId="71" xfId="0" applyFont="1" applyBorder="1" applyAlignment="1">
      <alignment vertical="center"/>
    </xf>
    <xf numFmtId="0" fontId="9" fillId="8" borderId="69" xfId="0" applyFont="1" applyFill="1" applyBorder="1" applyAlignment="1">
      <alignment horizontal="center" vertical="center"/>
    </xf>
    <xf numFmtId="0" fontId="9" fillId="8" borderId="51" xfId="0" applyFont="1" applyFill="1" applyBorder="1" applyAlignment="1">
      <alignment horizontal="center" vertical="center"/>
    </xf>
    <xf numFmtId="0" fontId="9" fillId="0" borderId="70" xfId="0" applyFont="1" applyFill="1" applyBorder="1" applyAlignment="1">
      <alignment vertical="center" wrapText="1"/>
    </xf>
    <xf numFmtId="0" fontId="9" fillId="0" borderId="51" xfId="0" applyFont="1" applyFill="1" applyBorder="1" applyAlignment="1">
      <alignment vertical="center" wrapText="1"/>
    </xf>
    <xf numFmtId="0" fontId="9" fillId="8" borderId="68" xfId="0" applyFont="1" applyFill="1" applyBorder="1" applyAlignment="1">
      <alignment horizontal="center" vertical="center"/>
    </xf>
    <xf numFmtId="0" fontId="9" fillId="0" borderId="0" xfId="0" applyFont="1"/>
    <xf numFmtId="0" fontId="9" fillId="8" borderId="71" xfId="0" applyFont="1" applyFill="1" applyBorder="1" applyAlignment="1">
      <alignment horizontal="center" vertical="center"/>
    </xf>
    <xf numFmtId="0" fontId="9" fillId="0" borderId="54" xfId="0" applyFont="1" applyFill="1" applyBorder="1" applyAlignment="1">
      <alignment vertical="center" wrapText="1"/>
    </xf>
    <xf numFmtId="0" fontId="9" fillId="8" borderId="70" xfId="0" applyFont="1" applyFill="1" applyBorder="1" applyAlignment="1">
      <alignment horizontal="center" vertical="center"/>
    </xf>
    <xf numFmtId="9" fontId="9" fillId="0" borderId="0" xfId="0" applyNumberFormat="1" applyFont="1" applyFill="1" applyBorder="1" applyAlignment="1">
      <alignment vertical="center" wrapText="1"/>
    </xf>
    <xf numFmtId="0" fontId="9" fillId="0" borderId="56" xfId="0" applyFont="1" applyFill="1" applyBorder="1" applyAlignment="1">
      <alignment vertical="center" wrapText="1"/>
    </xf>
    <xf numFmtId="0" fontId="9" fillId="8" borderId="74" xfId="0" applyFont="1" applyFill="1" applyBorder="1" applyAlignment="1">
      <alignment horizontal="center" vertical="center"/>
    </xf>
    <xf numFmtId="0" fontId="9" fillId="0" borderId="0" xfId="0" applyFont="1" applyAlignment="1">
      <alignment horizontal="center" vertical="center"/>
    </xf>
    <xf numFmtId="0" fontId="6" fillId="2" borderId="45" xfId="0" applyFont="1" applyFill="1" applyBorder="1" applyAlignment="1">
      <alignment horizontal="center" vertical="center" wrapText="1"/>
    </xf>
    <xf numFmtId="0" fontId="16" fillId="0" borderId="0" xfId="0" applyNumberFormat="1" applyFont="1"/>
    <xf numFmtId="0" fontId="32" fillId="0" borderId="0" xfId="0" applyNumberFormat="1" applyFont="1"/>
    <xf numFmtId="0" fontId="25" fillId="0" borderId="0" xfId="0" applyNumberFormat="1" applyFont="1" applyFill="1" applyBorder="1" applyAlignment="1">
      <alignment vertical="center"/>
    </xf>
    <xf numFmtId="0" fontId="32" fillId="0" borderId="0" xfId="0" applyNumberFormat="1" applyFont="1" applyBorder="1" applyAlignment="1">
      <alignment vertical="center"/>
    </xf>
    <xf numFmtId="0" fontId="16" fillId="0" borderId="0" xfId="0" applyNumberFormat="1" applyFont="1" applyBorder="1" applyAlignment="1"/>
    <xf numFmtId="0" fontId="40" fillId="2" borderId="54" xfId="0" applyNumberFormat="1" applyFont="1" applyFill="1" applyBorder="1" applyAlignment="1">
      <alignment horizontal="center" vertical="center"/>
    </xf>
    <xf numFmtId="0" fontId="32" fillId="0" borderId="65" xfId="0" applyNumberFormat="1" applyFont="1" applyBorder="1" applyAlignment="1">
      <alignment horizontal="center" vertical="center"/>
    </xf>
    <xf numFmtId="0" fontId="16" fillId="0" borderId="76" xfId="0" applyNumberFormat="1" applyFont="1" applyBorder="1"/>
    <xf numFmtId="0" fontId="16" fillId="0" borderId="53" xfId="0" applyNumberFormat="1" applyFont="1" applyBorder="1"/>
    <xf numFmtId="0" fontId="41" fillId="2" borderId="56" xfId="0" applyNumberFormat="1" applyFont="1" applyFill="1" applyBorder="1" applyAlignment="1">
      <alignment horizontal="center" vertical="center" wrapText="1"/>
    </xf>
    <xf numFmtId="0" fontId="6" fillId="2" borderId="63" xfId="0" applyNumberFormat="1" applyFont="1" applyFill="1" applyBorder="1" applyAlignment="1">
      <alignment horizontal="center" vertical="center" wrapText="1"/>
    </xf>
    <xf numFmtId="0" fontId="6" fillId="2" borderId="56" xfId="0" applyNumberFormat="1" applyFont="1" applyFill="1" applyBorder="1" applyAlignment="1">
      <alignment horizontal="center" vertical="center" wrapText="1"/>
    </xf>
    <xf numFmtId="0" fontId="42" fillId="2" borderId="56" xfId="0" applyNumberFormat="1" applyFont="1" applyFill="1" applyBorder="1" applyAlignment="1">
      <alignment horizontal="center" vertical="center" wrapText="1"/>
    </xf>
    <xf numFmtId="0" fontId="32" fillId="15" borderId="61" xfId="0" applyNumberFormat="1" applyFont="1" applyFill="1" applyBorder="1" applyAlignment="1">
      <alignment horizontal="center" vertical="center" wrapText="1"/>
    </xf>
    <xf numFmtId="0" fontId="32" fillId="15" borderId="77" xfId="0" applyNumberFormat="1" applyFont="1" applyFill="1" applyBorder="1" applyAlignment="1">
      <alignment horizontal="center" vertical="center" wrapText="1"/>
    </xf>
    <xf numFmtId="0" fontId="32" fillId="15" borderId="62" xfId="0" applyNumberFormat="1" applyFont="1" applyFill="1" applyBorder="1" applyAlignment="1">
      <alignment horizontal="center" vertical="center" wrapText="1"/>
    </xf>
    <xf numFmtId="0" fontId="32" fillId="16" borderId="61" xfId="0" applyNumberFormat="1" applyFont="1" applyFill="1" applyBorder="1" applyAlignment="1">
      <alignment horizontal="center" vertical="center" wrapText="1"/>
    </xf>
    <xf numFmtId="0" fontId="32" fillId="16" borderId="77" xfId="0" applyNumberFormat="1" applyFont="1" applyFill="1" applyBorder="1" applyAlignment="1">
      <alignment horizontal="center" vertical="center" wrapText="1"/>
    </xf>
    <xf numFmtId="0" fontId="32" fillId="16" borderId="62" xfId="0" applyNumberFormat="1" applyFont="1" applyFill="1" applyBorder="1" applyAlignment="1">
      <alignment horizontal="center" vertical="center" wrapText="1"/>
    </xf>
    <xf numFmtId="0" fontId="32" fillId="9" borderId="61" xfId="0" applyNumberFormat="1" applyFont="1" applyFill="1" applyBorder="1" applyAlignment="1">
      <alignment horizontal="center" vertical="center" wrapText="1"/>
    </xf>
    <xf numFmtId="0" fontId="32" fillId="9" borderId="77" xfId="0" applyNumberFormat="1" applyFont="1" applyFill="1" applyBorder="1" applyAlignment="1">
      <alignment horizontal="center" vertical="center" wrapText="1"/>
    </xf>
    <xf numFmtId="0" fontId="32" fillId="9" borderId="62" xfId="0" applyNumberFormat="1" applyFont="1" applyFill="1" applyBorder="1" applyAlignment="1">
      <alignment horizontal="center" vertical="center" wrapText="1"/>
    </xf>
    <xf numFmtId="0" fontId="32" fillId="17" borderId="61" xfId="0" applyNumberFormat="1" applyFont="1" applyFill="1" applyBorder="1" applyAlignment="1">
      <alignment horizontal="center" vertical="center" wrapText="1"/>
    </xf>
    <xf numFmtId="0" fontId="32" fillId="17" borderId="77" xfId="0" applyNumberFormat="1" applyFont="1" applyFill="1" applyBorder="1" applyAlignment="1">
      <alignment horizontal="center" vertical="center" wrapText="1"/>
    </xf>
    <xf numFmtId="0" fontId="32" fillId="17" borderId="62" xfId="0" applyNumberFormat="1" applyFont="1" applyFill="1" applyBorder="1" applyAlignment="1">
      <alignment horizontal="center" vertical="center" wrapText="1"/>
    </xf>
    <xf numFmtId="0" fontId="32" fillId="0" borderId="56" xfId="0" applyNumberFormat="1" applyFont="1" applyBorder="1" applyAlignment="1">
      <alignment horizontal="center" vertical="center" wrapText="1"/>
    </xf>
    <xf numFmtId="0" fontId="42" fillId="2" borderId="63" xfId="0" applyNumberFormat="1" applyFont="1" applyFill="1" applyBorder="1" applyAlignment="1">
      <alignment horizontal="center" vertical="center" wrapText="1"/>
    </xf>
    <xf numFmtId="0" fontId="42" fillId="2" borderId="64" xfId="0" applyNumberFormat="1" applyFont="1" applyFill="1" applyBorder="1" applyAlignment="1">
      <alignment horizontal="center" vertical="center" wrapText="1"/>
    </xf>
    <xf numFmtId="0" fontId="42" fillId="2" borderId="55" xfId="0" applyNumberFormat="1" applyFont="1" applyFill="1" applyBorder="1" applyAlignment="1">
      <alignment horizontal="center" vertical="center" wrapText="1"/>
    </xf>
    <xf numFmtId="0" fontId="16" fillId="0" borderId="0" xfId="0" applyNumberFormat="1" applyFont="1" applyAlignment="1">
      <alignment horizontal="center" wrapText="1"/>
    </xf>
    <xf numFmtId="0" fontId="43" fillId="0" borderId="54" xfId="0" applyNumberFormat="1" applyFont="1" applyBorder="1" applyAlignment="1">
      <alignment horizontal="center" vertical="center" wrapText="1"/>
    </xf>
    <xf numFmtId="0" fontId="16" fillId="0" borderId="54" xfId="0" applyNumberFormat="1" applyFont="1" applyBorder="1" applyAlignment="1">
      <alignment horizontal="left" vertical="center" wrapText="1"/>
    </xf>
    <xf numFmtId="0" fontId="16" fillId="0" borderId="54" xfId="0" applyNumberFormat="1" applyFont="1" applyBorder="1" applyAlignment="1">
      <alignment horizontal="center" vertical="center" wrapText="1"/>
    </xf>
    <xf numFmtId="0" fontId="16" fillId="19" borderId="54" xfId="0" applyNumberFormat="1" applyFont="1" applyFill="1" applyBorder="1" applyAlignment="1">
      <alignment horizontal="center" vertical="center" wrapText="1"/>
    </xf>
    <xf numFmtId="170" fontId="16" fillId="0" borderId="54" xfId="0" applyNumberFormat="1" applyFont="1" applyBorder="1" applyAlignment="1">
      <alignment horizontal="center" vertical="center" wrapText="1"/>
    </xf>
    <xf numFmtId="0" fontId="16" fillId="0" borderId="54" xfId="0" applyNumberFormat="1" applyFont="1" applyBorder="1" applyAlignment="1">
      <alignment vertical="center"/>
    </xf>
    <xf numFmtId="0" fontId="16" fillId="0" borderId="0" xfId="0" applyNumberFormat="1" applyFont="1" applyAlignment="1">
      <alignment vertical="center"/>
    </xf>
    <xf numFmtId="0" fontId="16" fillId="0" borderId="54" xfId="0" applyNumberFormat="1" applyFont="1" applyBorder="1" applyAlignment="1">
      <alignment vertical="center" wrapText="1"/>
    </xf>
    <xf numFmtId="0" fontId="16" fillId="6" borderId="54" xfId="0" applyNumberFormat="1" applyFont="1" applyFill="1" applyBorder="1" applyAlignment="1">
      <alignment horizontal="center" vertical="center" wrapText="1"/>
    </xf>
    <xf numFmtId="0" fontId="16" fillId="0" borderId="0" xfId="0" applyNumberFormat="1" applyFont="1" applyAlignment="1">
      <alignment horizontal="left" vertical="center" wrapText="1"/>
    </xf>
    <xf numFmtId="0" fontId="16" fillId="0" borderId="54" xfId="0" applyNumberFormat="1" applyFont="1" applyBorder="1" applyAlignment="1">
      <alignment horizontal="left" vertical="top" wrapText="1"/>
    </xf>
    <xf numFmtId="3" fontId="16" fillId="0" borderId="54" xfId="0" applyNumberFormat="1" applyFont="1" applyBorder="1" applyAlignment="1">
      <alignment horizontal="center" vertical="center" wrapText="1"/>
    </xf>
    <xf numFmtId="0" fontId="16" fillId="0" borderId="54" xfId="0" applyNumberFormat="1" applyFont="1" applyBorder="1"/>
    <xf numFmtId="0" fontId="16" fillId="0" borderId="54" xfId="0" applyNumberFormat="1" applyFont="1" applyBorder="1" applyAlignment="1">
      <alignment wrapText="1"/>
    </xf>
    <xf numFmtId="0" fontId="16" fillId="0" borderId="56" xfId="0" applyNumberFormat="1" applyFont="1" applyBorder="1" applyAlignment="1">
      <alignment horizontal="left" vertical="center" wrapText="1"/>
    </xf>
    <xf numFmtId="0" fontId="16" fillId="0" borderId="54" xfId="0" applyNumberFormat="1" applyFont="1" applyBorder="1" applyAlignment="1">
      <alignment horizontal="left" wrapText="1"/>
    </xf>
    <xf numFmtId="0" fontId="23" fillId="0" borderId="0" xfId="0" applyFont="1" applyBorder="1"/>
    <xf numFmtId="0" fontId="20" fillId="0" borderId="0" xfId="0" applyFont="1" applyAlignment="1">
      <alignment horizontal="left" vertical="center"/>
    </xf>
    <xf numFmtId="0" fontId="23" fillId="0" borderId="0" xfId="0" applyFont="1" applyAlignment="1">
      <alignment horizontal="left" vertical="center"/>
    </xf>
    <xf numFmtId="0" fontId="10" fillId="0" borderId="0" xfId="0" applyFont="1" applyAlignment="1">
      <alignment horizontal="left" vertical="center"/>
    </xf>
    <xf numFmtId="15" fontId="23" fillId="0" borderId="0" xfId="0" applyNumberFormat="1" applyFont="1" applyAlignment="1">
      <alignment horizontal="left" vertical="center"/>
    </xf>
    <xf numFmtId="0" fontId="44" fillId="0" borderId="0" xfId="0" applyFont="1" applyBorder="1"/>
    <xf numFmtId="0" fontId="9" fillId="0" borderId="0" xfId="0" applyFont="1" applyBorder="1"/>
    <xf numFmtId="0" fontId="9" fillId="0" borderId="0" xfId="0" applyFont="1" applyBorder="1" applyAlignment="1">
      <alignment horizontal="center" vertical="center"/>
    </xf>
    <xf numFmtId="0" fontId="14" fillId="23" borderId="82" xfId="0" applyFont="1" applyFill="1" applyBorder="1" applyAlignment="1">
      <alignment vertical="center"/>
    </xf>
    <xf numFmtId="0" fontId="9" fillId="6" borderId="83" xfId="5" applyFont="1" applyFill="1" applyBorder="1" applyAlignment="1">
      <alignment vertical="center" wrapText="1"/>
    </xf>
    <xf numFmtId="0" fontId="9" fillId="6" borderId="4" xfId="5" applyFont="1" applyFill="1" applyBorder="1" applyAlignment="1">
      <alignment horizontal="left" vertical="center" wrapText="1"/>
    </xf>
    <xf numFmtId="0" fontId="9" fillId="6" borderId="37" xfId="0" applyFont="1" applyFill="1" applyBorder="1" applyAlignment="1">
      <alignment horizontal="center" vertical="center"/>
    </xf>
    <xf numFmtId="0" fontId="0" fillId="0" borderId="37" xfId="0" applyFont="1" applyFill="1" applyBorder="1" applyAlignment="1">
      <alignment horizontal="left" vertical="center" wrapText="1"/>
    </xf>
    <xf numFmtId="0" fontId="10" fillId="6" borderId="37" xfId="5" applyFont="1" applyFill="1" applyBorder="1" applyAlignment="1">
      <alignment horizontal="left" vertical="center" wrapText="1"/>
    </xf>
    <xf numFmtId="15" fontId="9" fillId="0" borderId="2" xfId="5" applyNumberFormat="1" applyFont="1" applyFill="1" applyBorder="1" applyAlignment="1">
      <alignment horizontal="right" vertical="center" wrapText="1"/>
    </xf>
    <xf numFmtId="15" fontId="9" fillId="6" borderId="85" xfId="5" applyNumberFormat="1" applyFont="1" applyFill="1" applyBorder="1" applyAlignment="1">
      <alignment horizontal="left" vertical="center" wrapText="1"/>
    </xf>
    <xf numFmtId="0" fontId="9" fillId="6" borderId="87" xfId="5" applyFont="1" applyFill="1" applyBorder="1" applyAlignment="1">
      <alignment vertical="center" wrapText="1"/>
    </xf>
    <xf numFmtId="0" fontId="9" fillId="6" borderId="9" xfId="5" applyFont="1" applyFill="1" applyBorder="1" applyAlignment="1">
      <alignment vertical="center" wrapText="1"/>
    </xf>
    <xf numFmtId="15" fontId="9" fillId="0" borderId="90" xfId="5" applyNumberFormat="1" applyFont="1" applyFill="1" applyBorder="1" applyAlignment="1">
      <alignment horizontal="left" vertical="center" wrapText="1"/>
    </xf>
    <xf numFmtId="0" fontId="9" fillId="6" borderId="37" xfId="0" applyFont="1" applyFill="1" applyBorder="1" applyAlignment="1">
      <alignment horizontal="center" vertical="center" wrapText="1"/>
    </xf>
    <xf numFmtId="0" fontId="9" fillId="6" borderId="37" xfId="5" applyFont="1" applyFill="1" applyBorder="1" applyAlignment="1">
      <alignment horizontal="left" vertical="center" wrapText="1"/>
    </xf>
    <xf numFmtId="15" fontId="9" fillId="0" borderId="2" xfId="0" applyNumberFormat="1" applyFont="1" applyFill="1" applyBorder="1" applyAlignment="1">
      <alignment horizontal="right" vertical="center"/>
    </xf>
    <xf numFmtId="15" fontId="9" fillId="0" borderId="89" xfId="0" applyNumberFormat="1" applyFont="1" applyFill="1" applyBorder="1" applyAlignment="1">
      <alignment horizontal="left" vertical="center" wrapText="1"/>
    </xf>
    <xf numFmtId="15" fontId="9" fillId="6" borderId="90" xfId="0" applyNumberFormat="1" applyFont="1" applyFill="1" applyBorder="1" applyAlignment="1">
      <alignment horizontal="left" vertical="center" wrapText="1"/>
    </xf>
    <xf numFmtId="14" fontId="10" fillId="3" borderId="62" xfId="0" applyNumberFormat="1" applyFont="1" applyFill="1" applyBorder="1" applyAlignment="1">
      <alignment horizontal="left" wrapText="1"/>
    </xf>
    <xf numFmtId="0" fontId="9" fillId="3" borderId="62" xfId="0" applyFont="1" applyFill="1" applyBorder="1"/>
    <xf numFmtId="0" fontId="9" fillId="0" borderId="9" xfId="5" applyFont="1" applyFill="1" applyBorder="1" applyAlignment="1">
      <alignment vertical="center" wrapText="1"/>
    </xf>
    <xf numFmtId="15" fontId="9" fillId="0" borderId="12" xfId="0" applyNumberFormat="1" applyFont="1" applyFill="1" applyBorder="1" applyAlignment="1">
      <alignment vertical="center" wrapText="1"/>
    </xf>
    <xf numFmtId="15" fontId="12" fillId="0" borderId="85" xfId="0" applyNumberFormat="1" applyFont="1" applyFill="1" applyBorder="1" applyAlignment="1">
      <alignment vertical="center"/>
    </xf>
    <xf numFmtId="0" fontId="9" fillId="6" borderId="87" xfId="5" applyFont="1" applyFill="1" applyBorder="1" applyAlignment="1">
      <alignment horizontal="left" vertical="center" wrapText="1"/>
    </xf>
    <xf numFmtId="15" fontId="12" fillId="0" borderId="57" xfId="0" applyNumberFormat="1" applyFont="1" applyFill="1" applyBorder="1" applyAlignment="1">
      <alignment vertical="center"/>
    </xf>
    <xf numFmtId="0" fontId="9" fillId="6" borderId="9" xfId="5" applyFont="1" applyFill="1" applyBorder="1" applyAlignment="1">
      <alignment horizontal="center" vertical="center" wrapText="1"/>
    </xf>
    <xf numFmtId="15" fontId="9" fillId="0" borderId="16" xfId="0" applyNumberFormat="1" applyFont="1" applyFill="1" applyBorder="1" applyAlignment="1">
      <alignment vertical="center" wrapText="1"/>
    </xf>
    <xf numFmtId="15" fontId="12" fillId="0" borderId="90" xfId="0" applyNumberFormat="1" applyFont="1" applyFill="1" applyBorder="1" applyAlignment="1">
      <alignment vertical="center"/>
    </xf>
    <xf numFmtId="14" fontId="10" fillId="3" borderId="57" xfId="0" applyNumberFormat="1" applyFont="1" applyFill="1" applyBorder="1" applyAlignment="1">
      <alignment horizontal="left" wrapText="1"/>
    </xf>
    <xf numFmtId="0" fontId="9" fillId="3" borderId="57" xfId="0" applyFont="1" applyFill="1" applyBorder="1"/>
    <xf numFmtId="0" fontId="9" fillId="3" borderId="53" xfId="0" applyFont="1" applyFill="1" applyBorder="1"/>
    <xf numFmtId="0" fontId="10" fillId="6" borderId="83" xfId="5" applyFont="1" applyFill="1" applyBorder="1" applyAlignment="1">
      <alignment vertical="center" wrapText="1"/>
    </xf>
    <xf numFmtId="0" fontId="9" fillId="0" borderId="86" xfId="4" applyFont="1" applyFill="1" applyBorder="1" applyAlignment="1">
      <alignment horizontal="center" vertical="center" wrapText="1"/>
    </xf>
    <xf numFmtId="0" fontId="9" fillId="0" borderId="94" xfId="4" applyFont="1" applyFill="1" applyBorder="1" applyAlignment="1">
      <alignment horizontal="left" vertical="center" wrapText="1"/>
    </xf>
    <xf numFmtId="0" fontId="9" fillId="0" borderId="17" xfId="4" applyFont="1" applyFill="1" applyBorder="1" applyAlignment="1">
      <alignment horizontal="left" vertical="center" wrapText="1"/>
    </xf>
    <xf numFmtId="15" fontId="9" fillId="0" borderId="16" xfId="4" applyNumberFormat="1" applyFont="1" applyFill="1" applyBorder="1" applyAlignment="1">
      <alignment horizontal="left" vertical="center" wrapText="1"/>
    </xf>
    <xf numFmtId="15" fontId="9" fillId="0" borderId="90" xfId="4" applyNumberFormat="1" applyFont="1" applyFill="1" applyBorder="1" applyAlignment="1">
      <alignment horizontal="left" vertical="center" wrapText="1"/>
    </xf>
    <xf numFmtId="0" fontId="9" fillId="6" borderId="41" xfId="5" applyFont="1" applyFill="1" applyBorder="1" applyAlignment="1">
      <alignment vertical="center" wrapText="1"/>
    </xf>
    <xf numFmtId="0" fontId="10" fillId="0" borderId="17" xfId="4" applyFont="1" applyFill="1" applyBorder="1" applyAlignment="1">
      <alignment horizontal="left" vertical="center" wrapText="1"/>
    </xf>
    <xf numFmtId="0" fontId="14" fillId="0" borderId="95" xfId="0" applyFont="1" applyFill="1" applyBorder="1" applyAlignment="1">
      <alignment horizontal="left" vertical="center" wrapText="1"/>
    </xf>
    <xf numFmtId="0" fontId="9" fillId="0" borderId="96" xfId="0" applyFont="1" applyFill="1" applyBorder="1" applyAlignment="1">
      <alignment horizontal="center" vertical="center" wrapText="1"/>
    </xf>
    <xf numFmtId="0" fontId="9" fillId="0" borderId="96" xfId="5" applyFont="1" applyFill="1" applyBorder="1" applyAlignment="1">
      <alignment vertical="center" wrapText="1"/>
    </xf>
    <xf numFmtId="0" fontId="10" fillId="0" borderId="96" xfId="0" applyFont="1" applyFill="1" applyBorder="1" applyAlignment="1">
      <alignment horizontal="left" vertical="center" wrapText="1"/>
    </xf>
    <xf numFmtId="15" fontId="9" fillId="0" borderId="97" xfId="5" applyNumberFormat="1" applyFont="1" applyFill="1" applyBorder="1" applyAlignment="1">
      <alignment horizontal="left" vertical="center" wrapText="1"/>
    </xf>
    <xf numFmtId="15" fontId="9" fillId="0" borderId="53" xfId="5" applyNumberFormat="1" applyFont="1" applyFill="1" applyBorder="1" applyAlignment="1">
      <alignment horizontal="left" vertical="center" wrapText="1"/>
    </xf>
    <xf numFmtId="15" fontId="9" fillId="0" borderId="12" xfId="5" applyNumberFormat="1" applyFont="1" applyFill="1" applyBorder="1" applyAlignment="1">
      <alignment horizontal="left" vertical="center" wrapText="1"/>
    </xf>
    <xf numFmtId="0" fontId="9" fillId="0" borderId="86" xfId="5" applyFont="1" applyFill="1" applyBorder="1" applyAlignment="1">
      <alignment vertical="center" wrapText="1"/>
    </xf>
    <xf numFmtId="15" fontId="9" fillId="0" borderId="7" xfId="5" applyNumberFormat="1" applyFont="1" applyFill="1" applyBorder="1" applyAlignment="1">
      <alignment horizontal="left" vertical="center" wrapText="1"/>
    </xf>
    <xf numFmtId="15" fontId="9" fillId="0" borderId="16" xfId="5" applyNumberFormat="1" applyFont="1" applyFill="1" applyBorder="1" applyAlignment="1">
      <alignment horizontal="left" vertical="center" wrapText="1"/>
    </xf>
    <xf numFmtId="0" fontId="14" fillId="0" borderId="20" xfId="0" applyFont="1" applyBorder="1" applyAlignment="1">
      <alignment horizontal="left" vertical="center" wrapText="1"/>
    </xf>
    <xf numFmtId="0" fontId="9" fillId="0" borderId="4" xfId="0" applyFont="1" applyFill="1" applyBorder="1" applyAlignment="1">
      <alignment horizontal="center" vertical="center" wrapText="1"/>
    </xf>
    <xf numFmtId="0" fontId="9" fillId="6" borderId="4" xfId="5" applyFont="1" applyFill="1" applyBorder="1" applyAlignment="1">
      <alignment vertical="center" wrapText="1"/>
    </xf>
    <xf numFmtId="0" fontId="10" fillId="6" borderId="4" xfId="0" applyFont="1" applyFill="1" applyBorder="1" applyAlignment="1">
      <alignment horizontal="left" vertical="center" wrapText="1"/>
    </xf>
    <xf numFmtId="15" fontId="9" fillId="0" borderId="5" xfId="5" applyNumberFormat="1" applyFont="1" applyFill="1" applyBorder="1" applyAlignment="1">
      <alignment horizontal="left" vertical="center" wrapText="1"/>
    </xf>
    <xf numFmtId="0" fontId="9" fillId="3" borderId="55" xfId="0" applyFont="1" applyFill="1" applyBorder="1"/>
    <xf numFmtId="0" fontId="9" fillId="6" borderId="37" xfId="5" applyFont="1" applyFill="1" applyBorder="1" applyAlignment="1">
      <alignment wrapText="1"/>
    </xf>
    <xf numFmtId="0" fontId="9" fillId="0" borderId="86" xfId="5" applyFont="1" applyFill="1" applyBorder="1" applyAlignment="1">
      <alignment vertical="top" wrapText="1"/>
    </xf>
    <xf numFmtId="0" fontId="9" fillId="6" borderId="87" xfId="5" applyFont="1" applyFill="1" applyBorder="1" applyAlignment="1">
      <alignment horizontal="center" wrapText="1"/>
    </xf>
    <xf numFmtId="0" fontId="9" fillId="0" borderId="9" xfId="5" applyFont="1" applyFill="1" applyBorder="1" applyAlignment="1">
      <alignment horizontal="center" vertical="top" wrapText="1"/>
    </xf>
    <xf numFmtId="0" fontId="9" fillId="0" borderId="87" xfId="5" applyFont="1" applyFill="1" applyBorder="1" applyAlignment="1">
      <alignment horizontal="center" wrapText="1"/>
    </xf>
    <xf numFmtId="0" fontId="9" fillId="0" borderId="4" xfId="5" applyFont="1" applyFill="1" applyBorder="1" applyAlignment="1">
      <alignment horizontal="center" vertical="top" wrapText="1"/>
    </xf>
    <xf numFmtId="0" fontId="14" fillId="0" borderId="20" xfId="0" applyFont="1" applyFill="1" applyBorder="1" applyAlignment="1">
      <alignment horizontal="left" vertical="center" wrapText="1"/>
    </xf>
    <xf numFmtId="0" fontId="9" fillId="0" borderId="4" xfId="5" applyFont="1" applyFill="1" applyBorder="1" applyAlignment="1">
      <alignment horizontal="left" vertical="center" wrapText="1"/>
    </xf>
    <xf numFmtId="0" fontId="9" fillId="0" borderId="41" xfId="0" applyFont="1" applyFill="1" applyBorder="1" applyAlignment="1">
      <alignment horizontal="left" wrapText="1"/>
    </xf>
    <xf numFmtId="0" fontId="9" fillId="0" borderId="4" xfId="0" applyFont="1" applyFill="1" applyBorder="1" applyAlignment="1">
      <alignment horizontal="left" vertical="top" wrapText="1"/>
    </xf>
    <xf numFmtId="14" fontId="9" fillId="3" borderId="98" xfId="0" applyNumberFormat="1" applyFont="1" applyFill="1" applyBorder="1" applyAlignment="1">
      <alignment horizontal="left" wrapText="1"/>
    </xf>
    <xf numFmtId="0" fontId="14" fillId="0" borderId="51" xfId="0" applyFont="1" applyBorder="1" applyAlignment="1">
      <alignment horizontal="left" vertical="center"/>
    </xf>
    <xf numFmtId="0" fontId="9" fillId="0" borderId="51" xfId="0" applyFont="1" applyBorder="1" applyAlignment="1">
      <alignment horizontal="center" vertical="center"/>
    </xf>
    <xf numFmtId="1" fontId="9" fillId="0" borderId="51" xfId="0" applyNumberFormat="1" applyFont="1" applyBorder="1" applyAlignment="1">
      <alignment horizontal="justify" vertical="center" wrapText="1"/>
    </xf>
    <xf numFmtId="0" fontId="9" fillId="0" borderId="51" xfId="0" applyFont="1" applyBorder="1" applyAlignment="1">
      <alignment horizontal="left" vertical="center"/>
    </xf>
    <xf numFmtId="0" fontId="10" fillId="0" borderId="51" xfId="0" applyFont="1" applyBorder="1" applyAlignment="1">
      <alignment horizontal="left" vertical="center" wrapText="1"/>
    </xf>
    <xf numFmtId="15" fontId="9" fillId="0" borderId="51" xfId="0" applyNumberFormat="1" applyFont="1" applyBorder="1" applyAlignment="1">
      <alignment horizontal="left" vertical="center"/>
    </xf>
    <xf numFmtId="0" fontId="14" fillId="3" borderId="99" xfId="0" applyFont="1" applyFill="1" applyBorder="1" applyAlignment="1">
      <alignment horizontal="left"/>
    </xf>
    <xf numFmtId="0" fontId="14" fillId="3" borderId="64" xfId="0" applyFont="1" applyFill="1" applyBorder="1" applyAlignment="1">
      <alignment horizontal="center"/>
    </xf>
    <xf numFmtId="0" fontId="14" fillId="3" borderId="64" xfId="0" applyFont="1" applyFill="1" applyBorder="1" applyAlignment="1">
      <alignment horizontal="left"/>
    </xf>
    <xf numFmtId="14" fontId="10" fillId="3" borderId="55" xfId="0" applyNumberFormat="1" applyFont="1" applyFill="1" applyBorder="1" applyAlignment="1">
      <alignment horizontal="left" wrapText="1"/>
    </xf>
    <xf numFmtId="14" fontId="9" fillId="3" borderId="100" xfId="0" applyNumberFormat="1" applyFont="1" applyFill="1" applyBorder="1" applyAlignment="1">
      <alignment horizontal="left" wrapText="1"/>
    </xf>
    <xf numFmtId="0" fontId="14" fillId="3" borderId="101" xfId="0" applyFont="1" applyFill="1" applyBorder="1" applyAlignment="1">
      <alignment horizontal="left"/>
    </xf>
    <xf numFmtId="0" fontId="14" fillId="3" borderId="102" xfId="0" applyFont="1" applyFill="1" applyBorder="1" applyAlignment="1">
      <alignment horizontal="center"/>
    </xf>
    <xf numFmtId="0" fontId="14" fillId="3" borderId="102" xfId="0" applyFont="1" applyFill="1" applyBorder="1" applyAlignment="1">
      <alignment horizontal="left"/>
    </xf>
    <xf numFmtId="14" fontId="10" fillId="3" borderId="103" xfId="0" applyNumberFormat="1" applyFont="1" applyFill="1" applyBorder="1" applyAlignment="1">
      <alignment horizontal="left" wrapText="1"/>
    </xf>
    <xf numFmtId="0" fontId="9" fillId="3" borderId="103" xfId="0" applyFont="1" applyFill="1" applyBorder="1"/>
    <xf numFmtId="14" fontId="9" fillId="3" borderId="104" xfId="0" applyNumberFormat="1" applyFont="1" applyFill="1" applyBorder="1" applyAlignment="1">
      <alignment horizontal="left" wrapText="1"/>
    </xf>
    <xf numFmtId="0" fontId="39" fillId="0" borderId="0" xfId="0" applyFont="1" applyBorder="1"/>
    <xf numFmtId="0" fontId="48"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0" fontId="34" fillId="0" borderId="0" xfId="0" applyFont="1" applyAlignment="1">
      <alignment horizontal="left" vertical="center"/>
    </xf>
    <xf numFmtId="15" fontId="39" fillId="0" borderId="0" xfId="0" applyNumberFormat="1" applyFont="1" applyAlignment="1">
      <alignment horizontal="left" vertical="center"/>
    </xf>
    <xf numFmtId="0" fontId="39" fillId="0" borderId="0" xfId="0" applyFont="1"/>
    <xf numFmtId="0" fontId="49" fillId="0" borderId="0" xfId="0" applyFont="1" applyBorder="1"/>
    <xf numFmtId="0" fontId="50" fillId="0" borderId="0" xfId="0" applyFont="1" applyAlignment="1">
      <alignment horizontal="left" vertical="center"/>
    </xf>
    <xf numFmtId="0" fontId="49" fillId="0" borderId="0" xfId="0" applyFont="1" applyAlignment="1">
      <alignment horizontal="center" vertical="center"/>
    </xf>
    <xf numFmtId="0" fontId="49" fillId="0" borderId="0" xfId="0" applyFont="1" applyAlignment="1">
      <alignment horizontal="left" vertical="center"/>
    </xf>
    <xf numFmtId="0" fontId="51" fillId="0" borderId="0" xfId="0" applyFont="1" applyAlignment="1">
      <alignment horizontal="left" vertical="center"/>
    </xf>
    <xf numFmtId="15" fontId="49" fillId="0" borderId="0" xfId="0" applyNumberFormat="1" applyFont="1" applyAlignment="1">
      <alignment horizontal="left" vertical="center"/>
    </xf>
    <xf numFmtId="0" fontId="49" fillId="0" borderId="0" xfId="0" applyFont="1"/>
    <xf numFmtId="0" fontId="52" fillId="0" borderId="0" xfId="0" applyFont="1" applyBorder="1"/>
    <xf numFmtId="0" fontId="53"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left" vertical="center"/>
    </xf>
    <xf numFmtId="0" fontId="7" fillId="0" borderId="0" xfId="0" applyFont="1" applyAlignment="1">
      <alignment horizontal="left" vertical="center"/>
    </xf>
    <xf numFmtId="15" fontId="52" fillId="0" borderId="0" xfId="0" applyNumberFormat="1" applyFont="1" applyAlignment="1">
      <alignment horizontal="left" vertical="center"/>
    </xf>
    <xf numFmtId="0" fontId="52" fillId="0" borderId="0" xfId="0" applyFont="1"/>
    <xf numFmtId="0" fontId="6" fillId="2" borderId="24" xfId="0" applyFont="1" applyFill="1" applyBorder="1" applyAlignment="1">
      <alignment horizontal="center" vertical="center" wrapText="1"/>
    </xf>
    <xf numFmtId="0" fontId="11" fillId="0" borderId="54" xfId="0" applyFont="1" applyFill="1" applyBorder="1" applyAlignment="1">
      <alignment horizontal="center" vertical="center" wrapText="1"/>
    </xf>
    <xf numFmtId="15" fontId="23" fillId="0" borderId="54" xfId="0" applyNumberFormat="1" applyFont="1" applyFill="1" applyBorder="1" applyAlignment="1">
      <alignment vertical="center" wrapText="1"/>
    </xf>
    <xf numFmtId="0" fontId="23" fillId="0" borderId="54" xfId="0" applyFont="1" applyFill="1" applyBorder="1" applyAlignment="1">
      <alignment vertical="center" wrapText="1"/>
    </xf>
    <xf numFmtId="0" fontId="23" fillId="0" borderId="54" xfId="0" applyFont="1" applyBorder="1" applyAlignment="1">
      <alignment vertical="center" wrapText="1"/>
    </xf>
    <xf numFmtId="0" fontId="54" fillId="0" borderId="0" xfId="7" applyFont="1" applyAlignment="1">
      <alignment vertical="center"/>
    </xf>
    <xf numFmtId="49" fontId="23" fillId="0" borderId="54" xfId="0" applyNumberFormat="1" applyFont="1" applyFill="1" applyBorder="1" applyAlignment="1">
      <alignment horizontal="left" vertical="center" wrapText="1"/>
    </xf>
    <xf numFmtId="0" fontId="23" fillId="6" borderId="69" xfId="0" applyFont="1" applyFill="1" applyBorder="1" applyAlignment="1">
      <alignment vertical="center" wrapText="1"/>
    </xf>
    <xf numFmtId="0" fontId="23" fillId="6" borderId="51" xfId="0" applyFont="1" applyFill="1" applyBorder="1" applyAlignment="1">
      <alignment vertical="center" wrapText="1"/>
    </xf>
    <xf numFmtId="0" fontId="23" fillId="0" borderId="0" xfId="0" applyFont="1" applyBorder="1" applyAlignment="1">
      <alignment vertical="center"/>
    </xf>
    <xf numFmtId="0" fontId="23" fillId="6" borderId="54" xfId="0" applyFont="1" applyFill="1" applyBorder="1" applyAlignment="1">
      <alignment vertical="center" wrapText="1"/>
    </xf>
    <xf numFmtId="0" fontId="0" fillId="0" borderId="54" xfId="0" applyBorder="1" applyAlignment="1">
      <alignment vertical="center"/>
    </xf>
    <xf numFmtId="0" fontId="0" fillId="0" borderId="0" xfId="0" applyAlignment="1">
      <alignment vertical="center" wrapText="1"/>
    </xf>
    <xf numFmtId="0" fontId="11" fillId="0" borderId="51" xfId="0" applyFont="1" applyFill="1" applyBorder="1" applyAlignment="1">
      <alignment horizontal="center" vertical="center"/>
    </xf>
    <xf numFmtId="0" fontId="23" fillId="0" borderId="51" xfId="0" applyFont="1" applyBorder="1" applyAlignment="1">
      <alignment vertical="center" wrapText="1"/>
    </xf>
    <xf numFmtId="0" fontId="23" fillId="0" borderId="51" xfId="0" applyFont="1" applyBorder="1" applyAlignment="1">
      <alignment horizontal="left" vertical="center" wrapText="1"/>
    </xf>
    <xf numFmtId="15" fontId="23" fillId="0" borderId="51" xfId="0" applyNumberFormat="1" applyFont="1" applyFill="1" applyBorder="1" applyAlignment="1">
      <alignment vertical="center" wrapText="1"/>
    </xf>
    <xf numFmtId="0" fontId="11" fillId="0" borderId="54" xfId="0" applyFont="1" applyFill="1" applyBorder="1" applyAlignment="1">
      <alignment horizontal="center" vertical="center"/>
    </xf>
    <xf numFmtId="0" fontId="23" fillId="0" borderId="54" xfId="0" applyFont="1" applyBorder="1" applyAlignment="1">
      <alignment horizontal="left" vertical="center" wrapText="1"/>
    </xf>
    <xf numFmtId="0" fontId="24" fillId="0" borderId="0" xfId="0" applyFont="1" applyAlignment="1">
      <alignment vertical="center"/>
    </xf>
    <xf numFmtId="0" fontId="0" fillId="0" borderId="54" xfId="0" applyBorder="1" applyAlignment="1">
      <alignment vertical="center" wrapText="1"/>
    </xf>
    <xf numFmtId="0" fontId="10" fillId="0" borderId="54" xfId="0" applyNumberFormat="1" applyFont="1" applyFill="1" applyBorder="1" applyAlignment="1">
      <alignment vertical="center" wrapText="1"/>
    </xf>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alignment horizontal="center"/>
      <protection locked="0"/>
    </xf>
    <xf numFmtId="164" fontId="0" fillId="0" borderId="0" xfId="3" applyFont="1" applyProtection="1">
      <protection locked="0"/>
    </xf>
    <xf numFmtId="171" fontId="0" fillId="0" borderId="0" xfId="3" applyNumberFormat="1" applyFont="1" applyProtection="1">
      <protection locked="0"/>
    </xf>
    <xf numFmtId="0" fontId="9" fillId="0" borderId="0" xfId="0" applyFont="1" applyAlignment="1" applyProtection="1">
      <alignment horizontal="left"/>
      <protection locked="0"/>
    </xf>
    <xf numFmtId="0" fontId="9" fillId="0" borderId="0" xfId="0" applyFont="1" applyProtection="1">
      <protection locked="0"/>
    </xf>
    <xf numFmtId="1" fontId="9" fillId="0" borderId="0" xfId="0" applyNumberFormat="1" applyFont="1" applyProtection="1">
      <protection locked="0"/>
    </xf>
    <xf numFmtId="0" fontId="10" fillId="0" borderId="0" xfId="0" applyFont="1" applyProtection="1">
      <protection locked="0"/>
    </xf>
    <xf numFmtId="167" fontId="10" fillId="0" borderId="0" xfId="0" applyNumberFormat="1" applyFont="1" applyAlignment="1" applyProtection="1">
      <protection locked="0"/>
    </xf>
    <xf numFmtId="0" fontId="10" fillId="0" borderId="0" xfId="0" applyFont="1" applyAlignment="1" applyProtection="1">
      <alignment horizontal="left"/>
      <protection locked="0"/>
    </xf>
    <xf numFmtId="0" fontId="10" fillId="0" borderId="0" xfId="0" applyFont="1"/>
    <xf numFmtId="0" fontId="5" fillId="2" borderId="105" xfId="9" applyFont="1" applyFill="1" applyBorder="1" applyAlignment="1" applyProtection="1">
      <alignment horizontal="center" vertical="center" wrapText="1"/>
    </xf>
    <xf numFmtId="0" fontId="5" fillId="2" borderId="106" xfId="9" applyFont="1" applyFill="1" applyBorder="1" applyAlignment="1" applyProtection="1">
      <alignment horizontal="center" vertical="center" wrapText="1"/>
    </xf>
    <xf numFmtId="167" fontId="5" fillId="2" borderId="106" xfId="9" applyNumberFormat="1" applyFont="1" applyFill="1" applyBorder="1" applyAlignment="1" applyProtection="1">
      <alignment horizontal="center" vertical="center" wrapText="1"/>
      <protection locked="0"/>
    </xf>
    <xf numFmtId="0" fontId="5" fillId="2" borderId="107" xfId="9" applyFont="1" applyFill="1" applyBorder="1" applyAlignment="1" applyProtection="1">
      <alignment horizontal="center" vertical="center" wrapText="1"/>
    </xf>
    <xf numFmtId="0" fontId="10" fillId="0" borderId="0" xfId="0" applyFont="1" applyAlignment="1">
      <alignment horizontal="center" wrapText="1"/>
    </xf>
    <xf numFmtId="0" fontId="10" fillId="6" borderId="8" xfId="0" applyFont="1" applyFill="1" applyBorder="1" applyAlignment="1" applyProtection="1">
      <alignment horizontal="left" vertical="center" wrapText="1"/>
      <protection locked="0"/>
    </xf>
    <xf numFmtId="0" fontId="10" fillId="6" borderId="9" xfId="0" applyFont="1" applyFill="1" applyBorder="1" applyAlignment="1">
      <alignment horizontal="left" vertical="center" wrapText="1"/>
    </xf>
    <xf numFmtId="0" fontId="10" fillId="6" borderId="9" xfId="0" applyFont="1" applyFill="1" applyBorder="1" applyAlignment="1" applyProtection="1">
      <alignment horizontal="center" vertical="center" wrapText="1"/>
      <protection locked="0"/>
    </xf>
    <xf numFmtId="0" fontId="10" fillId="0" borderId="9" xfId="0" applyFont="1" applyBorder="1" applyAlignment="1" applyProtection="1">
      <alignment vertical="center"/>
      <protection locked="0"/>
    </xf>
    <xf numFmtId="49" fontId="10" fillId="0" borderId="9" xfId="10" applyFont="1" applyBorder="1" applyAlignment="1" applyProtection="1">
      <alignment horizontal="left" vertical="center"/>
    </xf>
    <xf numFmtId="167" fontId="16" fillId="6" borderId="9" xfId="11" applyNumberFormat="1" applyFont="1" applyFill="1" applyBorder="1" applyAlignment="1">
      <alignment vertical="center" wrapText="1"/>
    </xf>
    <xf numFmtId="0" fontId="57" fillId="6" borderId="12" xfId="7" applyFont="1" applyFill="1" applyBorder="1" applyAlignment="1" applyProtection="1">
      <alignment horizontal="left" vertical="center" wrapText="1"/>
      <protection locked="0"/>
    </xf>
    <xf numFmtId="0" fontId="10" fillId="0" borderId="0" xfId="0" applyFont="1" applyAlignment="1">
      <alignment vertical="center"/>
    </xf>
    <xf numFmtId="0" fontId="10" fillId="6" borderId="6" xfId="0" applyFont="1" applyFill="1" applyBorder="1" applyAlignment="1" applyProtection="1">
      <alignment horizontal="left" vertical="center" wrapText="1"/>
      <protection locked="0"/>
    </xf>
    <xf numFmtId="0" fontId="16" fillId="6" borderId="86" xfId="11" applyFont="1" applyFill="1" applyBorder="1" applyAlignment="1">
      <alignment horizontal="left" vertical="center" wrapText="1"/>
    </xf>
    <xf numFmtId="0" fontId="10" fillId="6" borderId="86" xfId="0" applyFont="1" applyFill="1" applyBorder="1" applyAlignment="1" applyProtection="1">
      <alignment horizontal="center" vertical="center" wrapText="1"/>
      <protection locked="0"/>
    </xf>
    <xf numFmtId="0" fontId="10" fillId="0" borderId="86" xfId="0" applyFont="1" applyBorder="1" applyAlignment="1" applyProtection="1">
      <alignment vertical="center"/>
      <protection locked="0"/>
    </xf>
    <xf numFmtId="49" fontId="10" fillId="0" borderId="86" xfId="10" applyFont="1" applyBorder="1" applyAlignment="1" applyProtection="1">
      <alignment horizontal="left" vertical="center"/>
    </xf>
    <xf numFmtId="167" fontId="16" fillId="6" borderId="86" xfId="11" applyNumberFormat="1" applyFont="1" applyFill="1" applyBorder="1" applyAlignment="1">
      <alignment vertical="center" wrapText="1"/>
    </xf>
    <xf numFmtId="0" fontId="57" fillId="6" borderId="7" xfId="7" applyFont="1" applyFill="1" applyBorder="1" applyAlignment="1" applyProtection="1">
      <alignment horizontal="left" vertical="center" wrapText="1"/>
      <protection locked="0"/>
    </xf>
    <xf numFmtId="0" fontId="10" fillId="6" borderId="86" xfId="0" applyFont="1" applyFill="1" applyBorder="1" applyAlignment="1">
      <alignment horizontal="left" vertical="center" wrapText="1"/>
    </xf>
    <xf numFmtId="0" fontId="16" fillId="6" borderId="86" xfId="0" applyFont="1" applyFill="1" applyBorder="1" applyAlignment="1">
      <alignment horizontal="left" vertical="center" wrapText="1"/>
    </xf>
    <xf numFmtId="0" fontId="10" fillId="6" borderId="6" xfId="0" applyFont="1" applyFill="1" applyBorder="1" applyAlignment="1">
      <alignment horizontal="left" vertical="center"/>
    </xf>
    <xf numFmtId="0" fontId="10" fillId="6" borderId="86" xfId="0" applyFont="1" applyFill="1" applyBorder="1" applyAlignment="1" applyProtection="1">
      <alignment horizontal="left" vertical="center" wrapText="1"/>
      <protection locked="0"/>
    </xf>
    <xf numFmtId="0" fontId="10" fillId="6" borderId="86" xfId="0" applyFont="1" applyFill="1" applyBorder="1" applyAlignment="1">
      <alignment horizontal="left" vertical="center"/>
    </xf>
    <xf numFmtId="0" fontId="10" fillId="0" borderId="6" xfId="0" applyFont="1" applyBorder="1" applyAlignment="1">
      <alignment horizontal="left" vertical="center"/>
    </xf>
    <xf numFmtId="43" fontId="0" fillId="0" borderId="86" xfId="2" applyFont="1" applyFill="1" applyBorder="1" applyAlignment="1">
      <alignment horizontal="left" vertical="center"/>
    </xf>
    <xf numFmtId="0" fontId="58" fillId="0" borderId="86" xfId="0" applyFont="1" applyFill="1" applyBorder="1" applyAlignment="1" applyProtection="1">
      <alignment horizontal="left" vertical="center" wrapText="1" readingOrder="1"/>
      <protection locked="0"/>
    </xf>
    <xf numFmtId="0" fontId="10" fillId="0" borderId="15" xfId="0" applyFont="1" applyBorder="1" applyAlignment="1">
      <alignment horizontal="left" vertical="center"/>
    </xf>
    <xf numFmtId="0" fontId="58" fillId="0" borderId="17" xfId="0" applyFont="1" applyFill="1" applyBorder="1" applyAlignment="1" applyProtection="1">
      <alignment horizontal="left" vertical="center" wrapText="1" readingOrder="1"/>
      <protection locked="0"/>
    </xf>
    <xf numFmtId="0" fontId="10" fillId="6" borderId="17" xfId="0" applyFont="1" applyFill="1" applyBorder="1" applyAlignment="1" applyProtection="1">
      <alignment horizontal="center" vertical="center" wrapText="1"/>
      <protection locked="0"/>
    </xf>
    <xf numFmtId="0" fontId="10" fillId="0" borderId="17" xfId="0" applyFont="1" applyBorder="1" applyAlignment="1" applyProtection="1">
      <alignment vertical="center"/>
      <protection locked="0"/>
    </xf>
    <xf numFmtId="49" fontId="10" fillId="0" borderId="17" xfId="10" applyFont="1" applyBorder="1" applyAlignment="1" applyProtection="1">
      <alignment horizontal="left" vertical="center"/>
    </xf>
    <xf numFmtId="167" fontId="16" fillId="6" borderId="17" xfId="11" applyNumberFormat="1" applyFont="1" applyFill="1" applyBorder="1" applyAlignment="1">
      <alignment vertical="center" wrapText="1"/>
    </xf>
    <xf numFmtId="0" fontId="57" fillId="6" borderId="16" xfId="7" applyFont="1" applyFill="1" applyBorder="1" applyAlignment="1" applyProtection="1">
      <alignment horizontal="left" vertical="center" wrapText="1"/>
      <protection locked="0"/>
    </xf>
    <xf numFmtId="167" fontId="20" fillId="24" borderId="0" xfId="0" applyNumberFormat="1" applyFont="1" applyFill="1" applyAlignment="1" applyProtection="1">
      <protection locked="0"/>
    </xf>
    <xf numFmtId="0" fontId="0" fillId="0" borderId="0" xfId="0" applyFont="1" applyBorder="1" applyAlignment="1" applyProtection="1">
      <alignment horizontal="left"/>
      <protection locked="0"/>
    </xf>
    <xf numFmtId="0" fontId="10" fillId="6" borderId="0" xfId="0" applyFont="1" applyFill="1" applyBorder="1" applyAlignment="1" applyProtection="1">
      <alignment vertical="top"/>
      <protection locked="0"/>
    </xf>
    <xf numFmtId="0" fontId="10" fillId="6" borderId="0" xfId="0" applyFont="1" applyFill="1" applyBorder="1" applyAlignment="1" applyProtection="1">
      <alignment horizontal="center" wrapText="1"/>
      <protection locked="0"/>
    </xf>
    <xf numFmtId="0" fontId="16" fillId="6" borderId="0" xfId="11" applyFont="1" applyFill="1" applyBorder="1" applyAlignment="1">
      <alignment horizontal="center" vertical="top" wrapText="1"/>
    </xf>
    <xf numFmtId="167" fontId="10" fillId="6" borderId="0" xfId="0" applyNumberFormat="1" applyFont="1" applyFill="1" applyBorder="1" applyAlignment="1" applyProtection="1">
      <alignment wrapText="1"/>
      <protection locked="0"/>
    </xf>
    <xf numFmtId="1" fontId="10" fillId="6" borderId="0" xfId="0" applyNumberFormat="1" applyFont="1" applyFill="1" applyBorder="1" applyAlignment="1" applyProtection="1">
      <alignment horizontal="center" wrapText="1"/>
      <protection locked="0"/>
    </xf>
    <xf numFmtId="0" fontId="10" fillId="0" borderId="0" xfId="0" applyFont="1" applyBorder="1" applyAlignment="1" applyProtection="1">
      <alignment horizontal="left"/>
      <protection locked="0"/>
    </xf>
    <xf numFmtId="0" fontId="10" fillId="6" borderId="0" xfId="0" applyFont="1" applyFill="1" applyBorder="1" applyAlignment="1" applyProtection="1">
      <alignment wrapText="1"/>
      <protection locked="0"/>
    </xf>
    <xf numFmtId="0" fontId="10" fillId="0" borderId="0" xfId="0" applyFont="1" applyBorder="1" applyProtection="1">
      <protection locked="0"/>
    </xf>
    <xf numFmtId="167" fontId="10" fillId="0" borderId="0" xfId="0" applyNumberFormat="1" applyFont="1" applyBorder="1" applyAlignment="1" applyProtection="1">
      <protection locked="0"/>
    </xf>
    <xf numFmtId="0" fontId="9" fillId="0" borderId="95" xfId="0" applyFont="1" applyFill="1" applyBorder="1" applyAlignment="1">
      <alignment vertical="center" wrapText="1"/>
    </xf>
    <xf numFmtId="0" fontId="9" fillId="0" borderId="96" xfId="0" applyFont="1" applyFill="1" applyBorder="1" applyAlignment="1">
      <alignment vertical="center" wrapText="1"/>
    </xf>
    <xf numFmtId="0" fontId="10" fillId="0" borderId="96" xfId="0" applyFont="1" applyFill="1" applyBorder="1" applyAlignment="1">
      <alignment vertical="center" wrapText="1"/>
    </xf>
    <xf numFmtId="0" fontId="14" fillId="0" borderId="108" xfId="0" applyFont="1" applyFill="1" applyBorder="1" applyAlignment="1">
      <alignment horizontal="center" vertical="center" wrapText="1"/>
    </xf>
    <xf numFmtId="0" fontId="9" fillId="0" borderId="96" xfId="5" applyFont="1" applyFill="1" applyBorder="1" applyAlignment="1">
      <alignment horizontal="left" vertical="center" wrapText="1"/>
    </xf>
    <xf numFmtId="0" fontId="9" fillId="0" borderId="96" xfId="5" applyFont="1" applyFill="1" applyBorder="1" applyAlignment="1">
      <alignment horizontal="justify" vertical="center" wrapText="1"/>
    </xf>
    <xf numFmtId="15" fontId="9" fillId="0" borderId="97" xfId="0" applyNumberFormat="1" applyFont="1" applyFill="1" applyBorder="1" applyAlignment="1">
      <alignment horizontal="left" vertical="center" wrapText="1"/>
    </xf>
    <xf numFmtId="15" fontId="9" fillId="0" borderId="16" xfId="0" applyNumberFormat="1" applyFont="1" applyFill="1" applyBorder="1" applyAlignment="1">
      <alignment horizontal="right" vertical="center" wrapText="1"/>
    </xf>
    <xf numFmtId="0" fontId="10" fillId="0" borderId="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19" fillId="0" borderId="0" xfId="0" applyFont="1" applyFill="1" applyAlignment="1">
      <alignment horizontal="center" vertical="center"/>
    </xf>
    <xf numFmtId="0" fontId="9" fillId="0" borderId="51" xfId="0" applyFont="1" applyFill="1" applyBorder="1" applyAlignment="1">
      <alignment horizontal="left" vertical="center" wrapText="1"/>
    </xf>
    <xf numFmtId="0" fontId="9" fillId="0" borderId="8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7" xfId="5" applyFont="1" applyFill="1" applyBorder="1" applyAlignment="1">
      <alignment horizontal="left" vertical="center" wrapText="1"/>
    </xf>
    <xf numFmtId="0" fontId="10" fillId="0" borderId="86" xfId="0" applyFont="1" applyFill="1" applyBorder="1" applyAlignment="1">
      <alignment horizontal="left" vertical="center" wrapText="1"/>
    </xf>
    <xf numFmtId="15" fontId="9" fillId="0" borderId="16" xfId="0" applyNumberFormat="1" applyFont="1" applyFill="1" applyBorder="1" applyAlignment="1">
      <alignment horizontal="left" vertical="center" wrapText="1"/>
    </xf>
    <xf numFmtId="15" fontId="9" fillId="0" borderId="91" xfId="0" applyNumberFormat="1" applyFont="1" applyFill="1" applyBorder="1" applyAlignment="1">
      <alignment horizontal="left" vertical="center" wrapText="1"/>
    </xf>
    <xf numFmtId="0" fontId="9" fillId="0" borderId="37" xfId="5" applyFont="1" applyFill="1" applyBorder="1" applyAlignment="1">
      <alignment horizontal="left" vertical="center" wrapText="1"/>
    </xf>
    <xf numFmtId="0" fontId="9" fillId="0" borderId="86" xfId="4"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4" applyFont="1" applyFill="1" applyBorder="1" applyAlignment="1">
      <alignment horizontal="left" vertical="center" wrapText="1"/>
    </xf>
    <xf numFmtId="0" fontId="9" fillId="6" borderId="86" xfId="5" applyFont="1" applyFill="1" applyBorder="1" applyAlignment="1">
      <alignment horizontal="left" vertical="center" wrapText="1"/>
    </xf>
    <xf numFmtId="0" fontId="10" fillId="0" borderId="9" xfId="5" applyFont="1" applyFill="1" applyBorder="1" applyAlignment="1">
      <alignment horizontal="left" vertical="center" wrapText="1"/>
    </xf>
    <xf numFmtId="0" fontId="9" fillId="6" borderId="9" xfId="0" applyFont="1" applyFill="1" applyBorder="1" applyAlignment="1">
      <alignment horizontal="center" vertical="center" wrapText="1"/>
    </xf>
    <xf numFmtId="0" fontId="9" fillId="0" borderId="9" xfId="5" applyFont="1" applyFill="1" applyBorder="1" applyAlignment="1">
      <alignment horizontal="left" vertical="center" wrapText="1"/>
    </xf>
    <xf numFmtId="0" fontId="10" fillId="6" borderId="9" xfId="5" applyFont="1" applyFill="1" applyBorder="1" applyAlignment="1">
      <alignment horizontal="left" vertical="center" wrapText="1"/>
    </xf>
    <xf numFmtId="0" fontId="9" fillId="6" borderId="17" xfId="0" applyFont="1" applyFill="1" applyBorder="1" applyAlignment="1">
      <alignment horizontal="center" vertical="center" wrapText="1"/>
    </xf>
    <xf numFmtId="0" fontId="9" fillId="6" borderId="17" xfId="5" applyFont="1" applyFill="1" applyBorder="1" applyAlignment="1">
      <alignment horizontal="left" vertical="center" wrapText="1"/>
    </xf>
    <xf numFmtId="0" fontId="9" fillId="0" borderId="17" xfId="5" applyFont="1" applyFill="1" applyBorder="1" applyAlignment="1">
      <alignment horizontal="left" vertical="center" wrapText="1"/>
    </xf>
    <xf numFmtId="0" fontId="10" fillId="6" borderId="17" xfId="5" applyFont="1" applyFill="1" applyBorder="1" applyAlignment="1">
      <alignment horizontal="left" vertical="center" wrapText="1"/>
    </xf>
    <xf numFmtId="0" fontId="9" fillId="6" borderId="86" xfId="5" applyFont="1" applyFill="1" applyBorder="1" applyAlignment="1">
      <alignment horizontal="justify" vertical="center" wrapText="1"/>
    </xf>
    <xf numFmtId="0" fontId="9" fillId="6" borderId="17" xfId="0" applyFont="1" applyFill="1" applyBorder="1" applyAlignment="1">
      <alignment horizontal="center" vertical="center"/>
    </xf>
    <xf numFmtId="15" fontId="9" fillId="0" borderId="16" xfId="5" applyNumberFormat="1" applyFont="1" applyFill="1" applyBorder="1" applyAlignment="1">
      <alignment horizontal="right" vertical="center" wrapText="1"/>
    </xf>
    <xf numFmtId="0" fontId="23" fillId="0" borderId="54" xfId="0" applyFont="1" applyFill="1" applyBorder="1" applyAlignment="1">
      <alignment horizontal="left" vertical="center" wrapText="1"/>
    </xf>
    <xf numFmtId="0" fontId="14" fillId="23" borderId="79" xfId="0" applyFont="1" applyFill="1" applyBorder="1" applyAlignment="1">
      <alignment vertical="center"/>
    </xf>
    <xf numFmtId="0" fontId="14" fillId="23" borderId="80" xfId="0" applyFont="1" applyFill="1" applyBorder="1" applyAlignment="1">
      <alignment horizontal="center" vertical="center"/>
    </xf>
    <xf numFmtId="0" fontId="14" fillId="23" borderId="80" xfId="0" applyFont="1" applyFill="1" applyBorder="1" applyAlignment="1">
      <alignment vertical="center"/>
    </xf>
    <xf numFmtId="0" fontId="25" fillId="23" borderId="80" xfId="0" applyFont="1" applyFill="1" applyBorder="1" applyAlignment="1">
      <alignment vertical="center"/>
    </xf>
    <xf numFmtId="0" fontId="14" fillId="23" borderId="81" xfId="0" applyFont="1" applyFill="1" applyBorder="1" applyAlignment="1">
      <alignment vertical="center"/>
    </xf>
    <xf numFmtId="0" fontId="14" fillId="23" borderId="79" xfId="0" applyFont="1" applyFill="1" applyBorder="1" applyAlignment="1">
      <alignment horizontal="left" vertical="center"/>
    </xf>
    <xf numFmtId="0" fontId="14" fillId="23" borderId="80" xfId="0" applyFont="1" applyFill="1" applyBorder="1" applyAlignment="1">
      <alignment horizontal="left" vertical="center"/>
    </xf>
    <xf numFmtId="0" fontId="25" fillId="23" borderId="80" xfId="0" applyFont="1" applyFill="1" applyBorder="1" applyAlignment="1">
      <alignment horizontal="left" vertical="center"/>
    </xf>
    <xf numFmtId="15" fontId="14" fillId="23" borderId="81" xfId="0" applyNumberFormat="1" applyFont="1" applyFill="1" applyBorder="1" applyAlignment="1">
      <alignment horizontal="left" vertical="center"/>
    </xf>
    <xf numFmtId="15" fontId="14" fillId="23" borderId="109" xfId="0" applyNumberFormat="1" applyFont="1" applyFill="1" applyBorder="1" applyAlignment="1">
      <alignment horizontal="left" vertical="center"/>
    </xf>
    <xf numFmtId="0" fontId="14" fillId="23" borderId="110" xfId="0" applyFont="1" applyFill="1" applyBorder="1" applyAlignment="1">
      <alignment vertical="center"/>
    </xf>
    <xf numFmtId="0" fontId="14" fillId="23" borderId="111" xfId="0" applyFont="1" applyFill="1" applyBorder="1" applyAlignment="1">
      <alignment horizontal="center" vertical="center"/>
    </xf>
    <xf numFmtId="0" fontId="14" fillId="23" borderId="111" xfId="0" applyFont="1" applyFill="1" applyBorder="1" applyAlignment="1">
      <alignment vertical="center"/>
    </xf>
    <xf numFmtId="0" fontId="25" fillId="23" borderId="111" xfId="0" applyFont="1" applyFill="1" applyBorder="1" applyAlignment="1">
      <alignment vertical="center"/>
    </xf>
    <xf numFmtId="0" fontId="14" fillId="23" borderId="84" xfId="0" applyFont="1" applyFill="1" applyBorder="1" applyAlignment="1">
      <alignment vertical="center"/>
    </xf>
    <xf numFmtId="0" fontId="9" fillId="23" borderId="112" xfId="0" applyFont="1" applyFill="1" applyBorder="1" applyAlignment="1">
      <alignment horizontal="center" vertical="center"/>
    </xf>
    <xf numFmtId="0" fontId="14" fillId="23" borderId="110" xfId="0" applyFont="1" applyFill="1" applyBorder="1" applyAlignment="1">
      <alignment horizontal="left" vertical="center"/>
    </xf>
    <xf numFmtId="0" fontId="14" fillId="23" borderId="111" xfId="0" applyFont="1" applyFill="1" applyBorder="1" applyAlignment="1">
      <alignment horizontal="left" vertical="center"/>
    </xf>
    <xf numFmtId="0" fontId="25" fillId="23" borderId="113" xfId="0" applyFont="1" applyFill="1" applyBorder="1" applyAlignment="1">
      <alignment horizontal="left" vertical="center"/>
    </xf>
    <xf numFmtId="15" fontId="14" fillId="23" borderId="114" xfId="0" applyNumberFormat="1" applyFont="1" applyFill="1" applyBorder="1" applyAlignment="1">
      <alignment horizontal="left" vertical="center"/>
    </xf>
    <xf numFmtId="0" fontId="14" fillId="23" borderId="115" xfId="0" applyFont="1" applyFill="1" applyBorder="1" applyAlignment="1">
      <alignment vertical="center"/>
    </xf>
    <xf numFmtId="0" fontId="14" fillId="23" borderId="82" xfId="0" applyFont="1" applyFill="1" applyBorder="1" applyAlignment="1">
      <alignment horizontal="center" vertical="center"/>
    </xf>
    <xf numFmtId="0" fontId="25" fillId="23" borderId="82" xfId="0" applyFont="1" applyFill="1" applyBorder="1" applyAlignment="1">
      <alignment vertical="center"/>
    </xf>
    <xf numFmtId="0" fontId="14" fillId="23" borderId="116" xfId="0" applyFont="1" applyFill="1" applyBorder="1" applyAlignment="1">
      <alignment vertical="center"/>
    </xf>
    <xf numFmtId="0" fontId="9" fillId="23" borderId="112" xfId="0" applyFont="1" applyFill="1" applyBorder="1"/>
    <xf numFmtId="0" fontId="0" fillId="0" borderId="0" xfId="0" applyAlignment="1">
      <alignment horizontal="left" vertical="center"/>
    </xf>
    <xf numFmtId="0" fontId="5" fillId="2" borderId="50" xfId="0" applyFont="1" applyFill="1" applyBorder="1" applyAlignment="1">
      <alignment horizontal="center" vertical="center" wrapText="1"/>
    </xf>
    <xf numFmtId="0" fontId="23" fillId="0" borderId="121" xfId="0" applyFont="1" applyFill="1" applyBorder="1" applyAlignment="1">
      <alignment vertical="center"/>
    </xf>
    <xf numFmtId="0" fontId="23" fillId="0" borderId="122" xfId="0" applyFont="1" applyFill="1" applyBorder="1" applyAlignment="1">
      <alignment horizontal="center" vertical="center" wrapText="1"/>
    </xf>
    <xf numFmtId="0" fontId="23" fillId="0" borderId="57" xfId="0" applyFont="1" applyFill="1" applyBorder="1" applyAlignment="1">
      <alignment vertical="center" wrapText="1"/>
    </xf>
    <xf numFmtId="0" fontId="23" fillId="0" borderId="0" xfId="0" applyFont="1" applyFill="1" applyAlignment="1">
      <alignment vertical="center"/>
    </xf>
    <xf numFmtId="0" fontId="23" fillId="0" borderId="54" xfId="0" applyFont="1" applyFill="1" applyBorder="1" applyAlignment="1">
      <alignment vertical="center"/>
    </xf>
    <xf numFmtId="0" fontId="23" fillId="0" borderId="69" xfId="0" applyFont="1" applyFill="1" applyBorder="1" applyAlignment="1">
      <alignment horizontal="center" vertical="center" wrapText="1"/>
    </xf>
    <xf numFmtId="9" fontId="23" fillId="0" borderId="51" xfId="0" applyNumberFormat="1" applyFont="1" applyFill="1" applyBorder="1" applyAlignment="1">
      <alignment horizontal="center" vertical="center"/>
    </xf>
    <xf numFmtId="9" fontId="23" fillId="0" borderId="54" xfId="0" applyNumberFormat="1" applyFont="1" applyFill="1" applyBorder="1" applyAlignment="1">
      <alignment horizontal="left" vertical="center" wrapText="1"/>
    </xf>
    <xf numFmtId="15" fontId="23" fillId="0" borderId="54" xfId="0" applyNumberFormat="1" applyFont="1" applyFill="1" applyBorder="1" applyAlignment="1">
      <alignment horizontal="left" vertical="center"/>
    </xf>
    <xf numFmtId="0" fontId="23" fillId="0" borderId="57" xfId="0" applyFont="1" applyFill="1" applyBorder="1" applyAlignment="1">
      <alignment horizontal="left" vertical="center" wrapText="1"/>
    </xf>
    <xf numFmtId="0" fontId="23" fillId="0" borderId="53" xfId="0" applyFont="1" applyFill="1" applyBorder="1" applyAlignment="1">
      <alignment vertical="center" wrapText="1"/>
    </xf>
    <xf numFmtId="0" fontId="23" fillId="0" borderId="54" xfId="0" applyFont="1" applyFill="1" applyBorder="1" applyAlignment="1">
      <alignment horizontal="left" vertical="center"/>
    </xf>
    <xf numFmtId="0" fontId="23" fillId="0" borderId="0" xfId="0" applyFont="1" applyFill="1" applyAlignment="1">
      <alignment horizontal="center" vertical="center" wrapText="1"/>
    </xf>
    <xf numFmtId="0" fontId="23" fillId="0" borderId="69" xfId="0" applyFont="1" applyFill="1" applyBorder="1" applyAlignment="1">
      <alignment vertical="center" wrapText="1"/>
    </xf>
    <xf numFmtId="9" fontId="23" fillId="0" borderId="51"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28" fillId="2" borderId="123" xfId="0" applyFont="1" applyFill="1" applyBorder="1" applyAlignment="1">
      <alignment horizontal="center" vertical="center" wrapText="1"/>
    </xf>
    <xf numFmtId="0" fontId="0" fillId="0" borderId="123" xfId="0" applyBorder="1" applyAlignment="1">
      <alignment vertical="center"/>
    </xf>
    <xf numFmtId="0" fontId="5" fillId="27" borderId="123" xfId="0" applyFont="1" applyFill="1" applyBorder="1" applyAlignment="1">
      <alignment horizontal="center" vertical="center" wrapText="1"/>
    </xf>
    <xf numFmtId="0" fontId="11" fillId="0" borderId="123" xfId="0" applyFont="1" applyFill="1" applyBorder="1" applyAlignment="1">
      <alignment horizontal="center" vertical="center"/>
    </xf>
    <xf numFmtId="0" fontId="23" fillId="0" borderId="123" xfId="0" applyFont="1" applyFill="1" applyBorder="1" applyAlignment="1">
      <alignment vertical="center"/>
    </xf>
    <xf numFmtId="0" fontId="23" fillId="0" borderId="123" xfId="0" applyFont="1" applyFill="1" applyBorder="1" applyAlignment="1">
      <alignment horizontal="left" vertical="center" wrapText="1"/>
    </xf>
    <xf numFmtId="0" fontId="23" fillId="0" borderId="123" xfId="0" applyFont="1" applyBorder="1" applyAlignment="1">
      <alignment horizontal="left" vertical="center"/>
    </xf>
    <xf numFmtId="15" fontId="23" fillId="0" borderId="123" xfId="0" applyNumberFormat="1" applyFont="1" applyFill="1" applyBorder="1" applyAlignment="1">
      <alignment horizontal="left" vertical="center"/>
    </xf>
    <xf numFmtId="0" fontId="23" fillId="0" borderId="123" xfId="0" applyFont="1" applyBorder="1" applyAlignment="1">
      <alignment horizontal="left" vertical="center" wrapText="1"/>
    </xf>
    <xf numFmtId="0" fontId="23" fillId="0" borderId="124" xfId="0" applyFont="1" applyFill="1" applyBorder="1" applyAlignment="1">
      <alignment vertical="center" wrapText="1"/>
    </xf>
    <xf numFmtId="0" fontId="23" fillId="0" borderId="125" xfId="0" applyFont="1" applyFill="1" applyBorder="1" applyAlignment="1">
      <alignment vertical="center" wrapText="1"/>
    </xf>
    <xf numFmtId="0" fontId="23" fillId="0" borderId="123" xfId="0" applyFont="1" applyFill="1" applyBorder="1" applyAlignment="1">
      <alignment horizontal="left" vertical="center"/>
    </xf>
    <xf numFmtId="0" fontId="23" fillId="0" borderId="123" xfId="0" applyFont="1" applyFill="1" applyBorder="1" applyAlignment="1">
      <alignment vertical="center" wrapText="1"/>
    </xf>
    <xf numFmtId="15" fontId="23" fillId="0" borderId="123" xfId="0" applyNumberFormat="1" applyFont="1" applyFill="1" applyBorder="1" applyAlignment="1">
      <alignment vertical="center"/>
    </xf>
    <xf numFmtId="0" fontId="23" fillId="0" borderId="123" xfId="0" applyFont="1" applyBorder="1" applyAlignment="1">
      <alignment vertical="center" wrapText="1"/>
    </xf>
    <xf numFmtId="0" fontId="5" fillId="2" borderId="54" xfId="0" applyFont="1" applyFill="1" applyBorder="1" applyAlignment="1">
      <alignment horizontal="center" vertical="center" wrapText="1"/>
    </xf>
    <xf numFmtId="0" fontId="5" fillId="27" borderId="54" xfId="0" applyFont="1" applyFill="1" applyBorder="1" applyAlignment="1">
      <alignment horizontal="center" vertical="center" wrapText="1"/>
    </xf>
    <xf numFmtId="0" fontId="59" fillId="0" borderId="54" xfId="0" applyFont="1" applyFill="1" applyBorder="1" applyAlignment="1">
      <alignment horizontal="center" vertical="center"/>
    </xf>
    <xf numFmtId="0" fontId="60" fillId="0" borderId="54" xfId="0" applyFont="1" applyFill="1" applyBorder="1" applyAlignment="1">
      <alignment vertical="center"/>
    </xf>
    <xf numFmtId="0" fontId="60" fillId="0" borderId="54" xfId="0" applyFont="1" applyFill="1" applyBorder="1" applyAlignment="1">
      <alignment vertical="center" wrapText="1"/>
    </xf>
    <xf numFmtId="0" fontId="60" fillId="0" borderId="54" xfId="0" applyFont="1" applyFill="1" applyBorder="1" applyAlignment="1">
      <alignment horizontal="left" vertical="center" wrapText="1"/>
    </xf>
    <xf numFmtId="0" fontId="23" fillId="0" borderId="54" xfId="0" applyFont="1" applyBorder="1" applyAlignment="1">
      <alignment horizontal="left" vertical="center"/>
    </xf>
    <xf numFmtId="0" fontId="23" fillId="0" borderId="69" xfId="0" applyFont="1" applyFill="1" applyBorder="1" applyAlignment="1">
      <alignment horizontal="left" wrapText="1"/>
    </xf>
    <xf numFmtId="0" fontId="23" fillId="0" borderId="51" xfId="0" applyFont="1" applyFill="1" applyBorder="1" applyAlignment="1">
      <alignment horizontal="left" vertical="top" wrapText="1"/>
    </xf>
    <xf numFmtId="0" fontId="60" fillId="0" borderId="54" xfId="0" applyFont="1" applyBorder="1" applyAlignment="1">
      <alignment vertical="center" wrapText="1"/>
    </xf>
    <xf numFmtId="0" fontId="61" fillId="0" borderId="54" xfId="0" applyFont="1" applyBorder="1" applyAlignment="1">
      <alignment horizontal="left" vertical="center" wrapText="1"/>
    </xf>
    <xf numFmtId="15" fontId="60" fillId="0" borderId="54" xfId="0" applyNumberFormat="1" applyFont="1" applyFill="1" applyBorder="1" applyAlignment="1">
      <alignment horizontal="center" vertical="center"/>
    </xf>
    <xf numFmtId="0" fontId="60" fillId="0" borderId="54" xfId="0" applyFont="1" applyBorder="1" applyAlignment="1">
      <alignment horizontal="left" vertical="center" wrapText="1"/>
    </xf>
    <xf numFmtId="15" fontId="60" fillId="0" borderId="54" xfId="0" applyNumberFormat="1" applyFont="1" applyFill="1" applyBorder="1" applyAlignment="1">
      <alignment vertical="center"/>
    </xf>
    <xf numFmtId="0" fontId="62" fillId="0" borderId="0" xfId="0" applyFont="1" applyAlignment="1">
      <alignment vertical="center" wrapText="1"/>
    </xf>
    <xf numFmtId="0" fontId="62" fillId="0" borderId="0" xfId="0" applyFont="1" applyAlignment="1">
      <alignment vertical="center"/>
    </xf>
    <xf numFmtId="0" fontId="9" fillId="0" borderId="34" xfId="0" applyFont="1" applyFill="1" applyBorder="1" applyAlignment="1">
      <alignment horizontal="center" vertical="center" textRotation="90" wrapText="1"/>
    </xf>
    <xf numFmtId="0" fontId="9" fillId="0" borderId="31" xfId="0" applyFont="1" applyFill="1" applyBorder="1" applyAlignment="1">
      <alignment horizontal="center" vertical="center" textRotation="90" wrapText="1"/>
    </xf>
    <xf numFmtId="0" fontId="9" fillId="0" borderId="8" xfId="0" applyFont="1" applyFill="1" applyBorder="1" applyAlignment="1">
      <alignment horizontal="center" vertical="center" textRotation="90" wrapText="1"/>
    </xf>
    <xf numFmtId="0" fontId="9" fillId="0" borderId="13" xfId="0" applyFont="1" applyBorder="1" applyAlignment="1">
      <alignment horizontal="left" vertical="center" wrapText="1"/>
    </xf>
    <xf numFmtId="0" fontId="9" fillId="0" borderId="33" xfId="0" applyFont="1" applyBorder="1" applyAlignment="1">
      <alignment horizontal="left" vertical="center" wrapText="1"/>
    </xf>
    <xf numFmtId="0" fontId="9" fillId="0" borderId="12" xfId="0" applyFont="1" applyBorder="1" applyAlignment="1">
      <alignment horizontal="left" vertical="center" wrapText="1"/>
    </xf>
    <xf numFmtId="0" fontId="9" fillId="0" borderId="20" xfId="0" applyFont="1" applyFill="1" applyBorder="1" applyAlignment="1">
      <alignment horizontal="center" vertical="center" textRotation="90" wrapText="1"/>
    </xf>
    <xf numFmtId="0" fontId="9" fillId="0" borderId="1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6" xfId="0" applyFont="1" applyFill="1" applyBorder="1" applyAlignment="1">
      <alignment horizontal="center" vertical="center" textRotation="90" wrapText="1"/>
    </xf>
    <xf numFmtId="0" fontId="9" fillId="0" borderId="15" xfId="0" applyFont="1" applyFill="1" applyBorder="1" applyAlignment="1">
      <alignment horizontal="center" vertical="center" textRotation="90" wrapText="1"/>
    </xf>
    <xf numFmtId="0" fontId="9" fillId="0" borderId="1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34"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7" xfId="0" applyFont="1" applyFill="1" applyBorder="1" applyAlignment="1">
      <alignment horizontal="left" vertical="center" wrapText="1"/>
    </xf>
    <xf numFmtId="15" fontId="9" fillId="0" borderId="12" xfId="0" applyNumberFormat="1" applyFont="1" applyFill="1" applyBorder="1" applyAlignment="1">
      <alignment horizontal="right" vertical="center" wrapText="1"/>
    </xf>
    <xf numFmtId="15" fontId="9" fillId="0" borderId="16" xfId="0" applyNumberFormat="1" applyFont="1" applyFill="1" applyBorder="1" applyAlignment="1">
      <alignment horizontal="right" vertical="center" wrapText="1"/>
    </xf>
    <xf numFmtId="0" fontId="10" fillId="0" borderId="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8" fillId="0" borderId="22" xfId="0" applyFont="1" applyFill="1" applyBorder="1" applyAlignment="1">
      <alignment horizontal="left" vertical="center"/>
    </xf>
    <xf numFmtId="0" fontId="12" fillId="0" borderId="8" xfId="0" applyFont="1" applyFill="1" applyBorder="1" applyAlignment="1">
      <alignment horizontal="center" vertical="center" textRotation="90" wrapText="1"/>
    </xf>
    <xf numFmtId="0" fontId="12" fillId="0" borderId="15" xfId="0" applyFont="1" applyFill="1" applyBorder="1" applyAlignment="1">
      <alignment horizontal="center" vertical="center" textRotation="90" wrapText="1"/>
    </xf>
    <xf numFmtId="0" fontId="10" fillId="0" borderId="1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19" xfId="0" applyFont="1" applyBorder="1" applyAlignment="1">
      <alignment horizontal="left" vertical="center" wrapText="1"/>
    </xf>
    <xf numFmtId="0" fontId="9" fillId="0" borderId="9" xfId="0" applyFont="1" applyBorder="1" applyAlignment="1">
      <alignment horizontal="left" vertical="center" wrapText="1"/>
    </xf>
    <xf numFmtId="0" fontId="9" fillId="0" borderId="17" xfId="0" applyFont="1" applyBorder="1" applyAlignment="1">
      <alignment horizontal="left" vertical="center" wrapText="1"/>
    </xf>
    <xf numFmtId="15" fontId="9" fillId="0" borderId="12" xfId="0" applyNumberFormat="1" applyFont="1" applyBorder="1" applyAlignment="1">
      <alignment horizontal="left" vertical="center" wrapText="1"/>
    </xf>
    <xf numFmtId="15" fontId="9" fillId="0" borderId="16" xfId="0" applyNumberFormat="1" applyFont="1" applyBorder="1" applyAlignment="1">
      <alignment horizontal="left" vertical="center" wrapText="1"/>
    </xf>
    <xf numFmtId="0" fontId="9" fillId="0" borderId="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left"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4" fillId="0" borderId="37"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9" fillId="0" borderId="1" xfId="0" applyFont="1" applyFill="1" applyBorder="1" applyAlignment="1">
      <alignment horizontal="center" vertical="center" textRotation="90" wrapText="1"/>
    </xf>
    <xf numFmtId="0" fontId="9" fillId="0" borderId="2" xfId="0" applyFont="1" applyFill="1" applyBorder="1" applyAlignment="1">
      <alignment horizontal="left" vertical="center" wrapText="1"/>
    </xf>
    <xf numFmtId="0" fontId="6" fillId="2" borderId="27"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9" xfId="0" applyFont="1" applyFill="1" applyBorder="1" applyAlignment="1">
      <alignment horizontal="center" vertical="center"/>
    </xf>
    <xf numFmtId="0" fontId="9" fillId="0" borderId="1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10" fillId="0" borderId="1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4" fillId="0" borderId="3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9" fillId="0" borderId="36" xfId="0" applyFont="1" applyFill="1" applyBorder="1" applyAlignment="1">
      <alignment horizontal="left" vertical="center" wrapText="1"/>
    </xf>
    <xf numFmtId="0" fontId="9" fillId="0" borderId="3" xfId="0" applyFont="1" applyFill="1" applyBorder="1" applyAlignment="1">
      <alignment horizontal="left" vertical="center" wrapText="1"/>
    </xf>
    <xf numFmtId="15" fontId="9" fillId="0" borderId="2" xfId="0" applyNumberFormat="1" applyFont="1" applyFill="1" applyBorder="1" applyAlignment="1">
      <alignment horizontal="right" vertical="center" wrapText="1"/>
    </xf>
    <xf numFmtId="15" fontId="9" fillId="0" borderId="40" xfId="0" applyNumberFormat="1" applyFont="1" applyFill="1" applyBorder="1" applyAlignment="1">
      <alignment horizontal="right" vertical="center" wrapText="1"/>
    </xf>
    <xf numFmtId="15" fontId="9" fillId="0" borderId="13" xfId="0" applyNumberFormat="1" applyFont="1" applyFill="1" applyBorder="1" applyAlignment="1">
      <alignment horizontal="right" vertical="center" wrapText="1"/>
    </xf>
    <xf numFmtId="15" fontId="9" fillId="0" borderId="5" xfId="0" applyNumberFormat="1" applyFont="1" applyFill="1" applyBorder="1" applyAlignment="1">
      <alignment horizontal="right" vertical="center" wrapText="1"/>
    </xf>
    <xf numFmtId="10" fontId="23" fillId="8" borderId="54" xfId="0" applyNumberFormat="1" applyFont="1" applyFill="1" applyBorder="1" applyAlignment="1">
      <alignment horizontal="center" vertical="center"/>
    </xf>
    <xf numFmtId="10" fontId="23" fillId="8" borderId="54" xfId="1" applyNumberFormat="1" applyFont="1" applyFill="1" applyBorder="1" applyAlignment="1">
      <alignment horizontal="right" vertical="center"/>
    </xf>
    <xf numFmtId="9" fontId="23" fillId="9" borderId="54" xfId="0" applyNumberFormat="1" applyFont="1" applyFill="1" applyBorder="1" applyAlignment="1">
      <alignment vertical="center"/>
    </xf>
    <xf numFmtId="10" fontId="23" fillId="9" borderId="54" xfId="0" applyNumberFormat="1" applyFont="1" applyFill="1" applyBorder="1" applyAlignment="1">
      <alignment vertical="center"/>
    </xf>
    <xf numFmtId="168" fontId="23" fillId="9" borderId="54" xfId="1" applyNumberFormat="1" applyFont="1" applyFill="1" applyBorder="1" applyAlignment="1">
      <alignment horizontal="right" vertical="center"/>
    </xf>
    <xf numFmtId="3" fontId="10" fillId="0" borderId="54" xfId="1" applyNumberFormat="1" applyFont="1" applyFill="1" applyBorder="1" applyAlignment="1">
      <alignment horizontal="left" vertical="center" wrapText="1"/>
    </xf>
    <xf numFmtId="9" fontId="23" fillId="9" borderId="51" xfId="0" applyNumberFormat="1" applyFont="1" applyFill="1" applyBorder="1" applyAlignment="1">
      <alignment vertical="center"/>
    </xf>
    <xf numFmtId="10" fontId="23" fillId="9" borderId="51" xfId="0" applyNumberFormat="1" applyFont="1" applyFill="1" applyBorder="1" applyAlignment="1">
      <alignment vertical="center"/>
    </xf>
    <xf numFmtId="168" fontId="23" fillId="9" borderId="51" xfId="1" applyNumberFormat="1" applyFont="1" applyFill="1" applyBorder="1" applyAlignment="1">
      <alignment horizontal="right" vertical="center"/>
    </xf>
    <xf numFmtId="3" fontId="10" fillId="0" borderId="51" xfId="1" applyNumberFormat="1" applyFont="1" applyFill="1" applyBorder="1" applyAlignment="1">
      <alignment horizontal="left" vertical="center" wrapText="1"/>
    </xf>
    <xf numFmtId="0" fontId="23" fillId="0" borderId="54" xfId="0" applyFont="1" applyFill="1" applyBorder="1" applyAlignment="1">
      <alignment horizontal="center" vertical="center" wrapText="1"/>
    </xf>
    <xf numFmtId="10" fontId="23" fillId="6" borderId="54" xfId="1" applyNumberFormat="1" applyFont="1" applyFill="1" applyBorder="1" applyAlignment="1">
      <alignment horizontal="left" vertical="center" wrapText="1"/>
    </xf>
    <xf numFmtId="167" fontId="10" fillId="0" borderId="56" xfId="1" applyNumberFormat="1" applyFont="1" applyFill="1" applyBorder="1" applyAlignment="1">
      <alignment horizontal="right" vertical="center" wrapText="1"/>
    </xf>
    <xf numFmtId="167" fontId="10" fillId="0" borderId="51" xfId="1" applyNumberFormat="1" applyFont="1" applyFill="1" applyBorder="1" applyAlignment="1">
      <alignment horizontal="right" vertical="center" wrapText="1"/>
    </xf>
    <xf numFmtId="9" fontId="23" fillId="8" borderId="54" xfId="0" applyNumberFormat="1"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23" fillId="0" borderId="51" xfId="0" applyFont="1" applyFill="1" applyBorder="1" applyAlignment="1">
      <alignment horizontal="center" vertical="center" wrapText="1"/>
    </xf>
    <xf numFmtId="10" fontId="23" fillId="6" borderId="51" xfId="1" applyNumberFormat="1" applyFont="1" applyFill="1" applyBorder="1" applyAlignment="1">
      <alignment horizontal="left" vertical="center" wrapText="1"/>
    </xf>
    <xf numFmtId="167" fontId="10" fillId="0" borderId="52" xfId="1" applyNumberFormat="1" applyFont="1" applyFill="1" applyBorder="1" applyAlignment="1">
      <alignment horizontal="right" vertical="center" wrapText="1"/>
    </xf>
    <xf numFmtId="0" fontId="17" fillId="12" borderId="54" xfId="0" applyFont="1" applyFill="1" applyBorder="1" applyAlignment="1">
      <alignment vertical="center" wrapText="1"/>
    </xf>
    <xf numFmtId="0" fontId="9" fillId="12" borderId="52" xfId="0" applyFont="1" applyFill="1" applyBorder="1" applyAlignment="1">
      <alignment vertical="center" wrapText="1"/>
    </xf>
    <xf numFmtId="0" fontId="17" fillId="12" borderId="56" xfId="0" applyFont="1" applyFill="1" applyBorder="1" applyAlignment="1">
      <alignment horizontal="left" vertical="center" wrapText="1"/>
    </xf>
    <xf numFmtId="0" fontId="17" fillId="12" borderId="51" xfId="0" applyFont="1" applyFill="1" applyBorder="1" applyAlignment="1">
      <alignment horizontal="left" vertical="center" wrapText="1"/>
    </xf>
    <xf numFmtId="9" fontId="10" fillId="0" borderId="56" xfId="1" applyFont="1" applyFill="1" applyBorder="1" applyAlignment="1">
      <alignment horizontal="center" vertical="center" wrapText="1"/>
    </xf>
    <xf numFmtId="9" fontId="10" fillId="0" borderId="51" xfId="1" applyFont="1" applyFill="1" applyBorder="1" applyAlignment="1">
      <alignment horizontal="center" vertical="center" wrapText="1"/>
    </xf>
    <xf numFmtId="0" fontId="10" fillId="6" borderId="56" xfId="0" applyFont="1" applyFill="1" applyBorder="1" applyAlignment="1">
      <alignment horizontal="center" vertical="top" wrapText="1"/>
    </xf>
    <xf numFmtId="0" fontId="10" fillId="6" borderId="51" xfId="0" applyFont="1" applyFill="1" applyBorder="1" applyAlignment="1">
      <alignment horizontal="center" vertical="top" wrapText="1"/>
    </xf>
    <xf numFmtId="0" fontId="17" fillId="12" borderId="56" xfId="0" applyFont="1" applyFill="1" applyBorder="1" applyAlignment="1">
      <alignment vertical="center" wrapText="1"/>
    </xf>
    <xf numFmtId="0" fontId="17" fillId="12" borderId="51" xfId="0" applyFont="1" applyFill="1" applyBorder="1" applyAlignment="1">
      <alignment vertical="center" wrapText="1"/>
    </xf>
    <xf numFmtId="0" fontId="29" fillId="10" borderId="54" xfId="0" applyFont="1" applyFill="1" applyBorder="1" applyAlignment="1">
      <alignment horizontal="center" vertical="center" wrapText="1"/>
    </xf>
    <xf numFmtId="0" fontId="25" fillId="10" borderId="54" xfId="0" applyFont="1" applyFill="1" applyBorder="1" applyAlignment="1">
      <alignment horizontal="center" vertical="center" wrapText="1"/>
    </xf>
    <xf numFmtId="0" fontId="5" fillId="2" borderId="58" xfId="6" applyNumberFormat="1" applyFont="1" applyFill="1" applyBorder="1" applyAlignment="1">
      <alignment horizontal="center" vertical="center" wrapText="1"/>
    </xf>
    <xf numFmtId="0" fontId="5" fillId="2" borderId="28" xfId="6" applyNumberFormat="1" applyFont="1" applyFill="1" applyBorder="1" applyAlignment="1">
      <alignment horizontal="center" vertical="center" wrapText="1"/>
    </xf>
    <xf numFmtId="0" fontId="5" fillId="2" borderId="45" xfId="6" applyNumberFormat="1" applyFont="1" applyFill="1" applyBorder="1" applyAlignment="1">
      <alignment horizontal="center" vertical="center" wrapText="1"/>
    </xf>
    <xf numFmtId="0" fontId="5" fillId="2" borderId="29" xfId="6"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18" fillId="11" borderId="61" xfId="6" applyNumberFormat="1" applyFont="1" applyFill="1" applyBorder="1" applyAlignment="1">
      <alignment horizontal="left" vertical="center" wrapText="1"/>
    </xf>
    <xf numFmtId="0" fontId="18" fillId="11" borderId="62" xfId="6" applyNumberFormat="1" applyFont="1" applyFill="1" applyBorder="1" applyAlignment="1">
      <alignment horizontal="left" vertical="center" wrapText="1"/>
    </xf>
    <xf numFmtId="0" fontId="18" fillId="11" borderId="65" xfId="6" applyNumberFormat="1" applyFont="1" applyFill="1" applyBorder="1" applyAlignment="1">
      <alignment horizontal="left" vertical="center" wrapText="1"/>
    </xf>
    <xf numFmtId="0" fontId="18" fillId="11" borderId="53" xfId="6" applyNumberFormat="1" applyFont="1" applyFill="1" applyBorder="1" applyAlignment="1">
      <alignment horizontal="left"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28" fillId="2" borderId="23" xfId="0" applyFont="1" applyFill="1" applyBorder="1" applyAlignment="1">
      <alignment horizontal="center" vertical="center"/>
    </xf>
    <xf numFmtId="0" fontId="28" fillId="2" borderId="24" xfId="0" applyFont="1" applyFill="1" applyBorder="1" applyAlignment="1">
      <alignment horizontal="center" vertical="center"/>
    </xf>
    <xf numFmtId="0" fontId="28" fillId="2" borderId="43" xfId="0" applyFont="1" applyFill="1" applyBorder="1" applyAlignment="1">
      <alignment horizontal="center" vertical="center"/>
    </xf>
    <xf numFmtId="9" fontId="9" fillId="8" borderId="54" xfId="1" applyFont="1" applyFill="1" applyBorder="1" applyAlignment="1">
      <alignment horizontal="center" vertical="center"/>
    </xf>
    <xf numFmtId="168" fontId="9" fillId="7" borderId="54" xfId="1" applyNumberFormat="1" applyFont="1" applyFill="1" applyBorder="1" applyAlignment="1">
      <alignment horizontal="center" vertical="center"/>
    </xf>
    <xf numFmtId="168" fontId="9" fillId="14" borderId="54" xfId="1" applyNumberFormat="1" applyFont="1" applyFill="1" applyBorder="1" applyAlignment="1">
      <alignment horizontal="center" vertical="center"/>
    </xf>
    <xf numFmtId="9" fontId="9" fillId="8" borderId="54" xfId="0" applyNumberFormat="1"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54" xfId="0" applyFont="1" applyFill="1" applyBorder="1" applyAlignment="1">
      <alignment horizontal="left" vertical="center" wrapText="1"/>
    </xf>
    <xf numFmtId="15" fontId="9" fillId="0" borderId="54" xfId="0" applyNumberFormat="1" applyFont="1" applyFill="1" applyBorder="1" applyAlignment="1">
      <alignment horizontal="left" vertical="center" wrapText="1"/>
    </xf>
    <xf numFmtId="9" fontId="39" fillId="0" borderId="22"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54" xfId="0" applyFont="1" applyFill="1" applyBorder="1" applyAlignment="1">
      <alignment vertical="center" wrapText="1"/>
    </xf>
    <xf numFmtId="0" fontId="9" fillId="8" borderId="56" xfId="0" applyFont="1" applyFill="1" applyBorder="1" applyAlignment="1">
      <alignment horizontal="center" vertical="center"/>
    </xf>
    <xf numFmtId="0" fontId="9" fillId="8" borderId="51" xfId="0" applyFont="1" applyFill="1" applyBorder="1" applyAlignment="1">
      <alignment horizontal="center" vertical="center"/>
    </xf>
    <xf numFmtId="9" fontId="9" fillId="8" borderId="56" xfId="1" applyFont="1" applyFill="1" applyBorder="1" applyAlignment="1">
      <alignment horizontal="center" vertical="center"/>
    </xf>
    <xf numFmtId="9" fontId="9" fillId="8" borderId="51" xfId="1" applyFont="1" applyFill="1" applyBorder="1" applyAlignment="1">
      <alignment horizontal="center" vertical="center"/>
    </xf>
    <xf numFmtId="168" fontId="9" fillId="7" borderId="56" xfId="1" applyNumberFormat="1" applyFont="1" applyFill="1" applyBorder="1" applyAlignment="1">
      <alignment horizontal="center" vertical="center"/>
    </xf>
    <xf numFmtId="168" fontId="9" fillId="7" borderId="51" xfId="1" applyNumberFormat="1" applyFont="1" applyFill="1" applyBorder="1" applyAlignment="1">
      <alignment horizontal="center" vertical="center"/>
    </xf>
    <xf numFmtId="168" fontId="9" fillId="14" borderId="56" xfId="1" applyNumberFormat="1" applyFont="1" applyFill="1" applyBorder="1" applyAlignment="1">
      <alignment horizontal="center" vertical="center"/>
    </xf>
    <xf numFmtId="168" fontId="9" fillId="14" borderId="51" xfId="1" applyNumberFormat="1" applyFont="1" applyFill="1" applyBorder="1" applyAlignment="1">
      <alignment horizontal="center" vertical="center"/>
    </xf>
    <xf numFmtId="0" fontId="9" fillId="0" borderId="51"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9" fillId="0" borderId="56" xfId="0" applyFont="1" applyFill="1" applyBorder="1" applyAlignment="1">
      <alignment horizontal="left" vertical="center" wrapText="1"/>
    </xf>
    <xf numFmtId="15" fontId="9" fillId="0" borderId="56" xfId="0" applyNumberFormat="1" applyFont="1" applyFill="1" applyBorder="1" applyAlignment="1">
      <alignment horizontal="left" vertical="center" wrapText="1"/>
    </xf>
    <xf numFmtId="15" fontId="9" fillId="0" borderId="51" xfId="0" applyNumberFormat="1" applyFont="1" applyFill="1" applyBorder="1" applyAlignment="1">
      <alignment horizontal="left" vertical="center" wrapText="1"/>
    </xf>
    <xf numFmtId="9" fontId="9" fillId="8" borderId="56" xfId="0" applyNumberFormat="1" applyFont="1" applyFill="1" applyBorder="1" applyAlignment="1">
      <alignment horizontal="center" vertical="center"/>
    </xf>
    <xf numFmtId="9" fontId="9" fillId="8" borderId="51" xfId="0" applyNumberFormat="1" applyFont="1" applyFill="1" applyBorder="1" applyAlignment="1">
      <alignment horizontal="center" vertical="center"/>
    </xf>
    <xf numFmtId="9" fontId="39" fillId="0" borderId="22" xfId="0" applyNumberFormat="1" applyFont="1" applyFill="1" applyBorder="1" applyAlignment="1">
      <alignment horizontal="center" vertical="center"/>
    </xf>
    <xf numFmtId="0" fontId="9" fillId="0" borderId="0" xfId="0" applyFont="1" applyFill="1" applyAlignment="1">
      <alignment horizontal="left" wrapText="1"/>
    </xf>
    <xf numFmtId="0" fontId="35" fillId="0" borderId="0" xfId="0" applyFont="1" applyAlignment="1">
      <alignment horizontal="center"/>
    </xf>
    <xf numFmtId="0" fontId="19" fillId="0" borderId="0" xfId="0" applyFont="1" applyAlignment="1">
      <alignment horizontal="center"/>
    </xf>
    <xf numFmtId="0" fontId="23" fillId="0" borderId="0" xfId="0" applyFont="1" applyAlignment="1">
      <alignment horizontal="center"/>
    </xf>
    <xf numFmtId="0" fontId="36" fillId="2" borderId="66" xfId="0" applyFont="1" applyFill="1" applyBorder="1" applyAlignment="1">
      <alignment horizontal="center" vertical="center" wrapText="1"/>
    </xf>
    <xf numFmtId="0" fontId="36" fillId="2" borderId="67" xfId="0" applyFont="1" applyFill="1" applyBorder="1" applyAlignment="1">
      <alignment horizontal="center" vertical="center" wrapText="1"/>
    </xf>
    <xf numFmtId="0" fontId="37" fillId="2" borderId="66" xfId="0" applyFont="1" applyFill="1" applyBorder="1" applyAlignment="1">
      <alignment horizontal="center" vertical="center" wrapText="1"/>
    </xf>
    <xf numFmtId="0" fontId="37" fillId="2" borderId="67" xfId="0" applyFont="1" applyFill="1" applyBorder="1" applyAlignment="1">
      <alignment horizontal="center" vertical="center" wrapText="1"/>
    </xf>
    <xf numFmtId="0" fontId="38" fillId="2" borderId="66" xfId="0" applyFont="1" applyFill="1" applyBorder="1" applyAlignment="1">
      <alignment horizontal="center" vertical="center" wrapText="1"/>
    </xf>
    <xf numFmtId="0" fontId="38" fillId="2" borderId="67"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47" xfId="0" applyFont="1" applyFill="1" applyBorder="1" applyAlignment="1">
      <alignment horizontal="center" vertical="center" wrapText="1"/>
    </xf>
    <xf numFmtId="10" fontId="21" fillId="2" borderId="45" xfId="1" applyNumberFormat="1" applyFont="1" applyFill="1" applyBorder="1" applyAlignment="1">
      <alignment horizontal="center" vertical="center" wrapText="1"/>
    </xf>
    <xf numFmtId="10" fontId="21" fillId="2" borderId="47" xfId="1" applyNumberFormat="1" applyFont="1" applyFill="1" applyBorder="1" applyAlignment="1">
      <alignment horizontal="center" vertical="center" wrapText="1"/>
    </xf>
    <xf numFmtId="0" fontId="10" fillId="6" borderId="0" xfId="0" applyFont="1" applyFill="1" applyBorder="1" applyAlignment="1" applyProtection="1">
      <alignment horizontal="left" wrapText="1"/>
      <protection locked="0"/>
    </xf>
    <xf numFmtId="0" fontId="35" fillId="0" borderId="0" xfId="0" applyFont="1" applyAlignment="1" applyProtection="1">
      <alignment horizontal="center"/>
      <protection locked="0"/>
    </xf>
    <xf numFmtId="0" fontId="19" fillId="0" borderId="0" xfId="0" applyFont="1" applyAlignment="1" applyProtection="1">
      <alignment horizontal="center"/>
      <protection locked="0"/>
    </xf>
    <xf numFmtId="0" fontId="42" fillId="25" borderId="63" xfId="8" applyFont="1" applyBorder="1" applyAlignment="1" applyProtection="1">
      <alignment horizontal="left" vertical="center" wrapText="1"/>
    </xf>
    <xf numFmtId="0" fontId="42" fillId="25" borderId="64" xfId="8" applyFont="1" applyBorder="1" applyAlignment="1" applyProtection="1">
      <alignment horizontal="left" vertical="center" wrapText="1"/>
    </xf>
    <xf numFmtId="0" fontId="42" fillId="25" borderId="55" xfId="8" applyFont="1" applyBorder="1" applyAlignment="1" applyProtection="1">
      <alignment horizontal="left" vertical="center" wrapText="1"/>
    </xf>
    <xf numFmtId="0" fontId="20" fillId="24" borderId="76" xfId="0" applyFont="1" applyFill="1" applyBorder="1" applyAlignment="1" applyProtection="1">
      <alignment horizontal="left"/>
      <protection locked="0"/>
    </xf>
    <xf numFmtId="0" fontId="10" fillId="6" borderId="0" xfId="0" applyFont="1" applyFill="1" applyBorder="1" applyAlignment="1" applyProtection="1">
      <alignment horizontal="left" vertical="top" wrapText="1"/>
      <protection locked="0"/>
    </xf>
    <xf numFmtId="0" fontId="11" fillId="0" borderId="54" xfId="0" applyFont="1" applyFill="1" applyBorder="1" applyAlignment="1">
      <alignment horizontal="center" vertical="center"/>
    </xf>
    <xf numFmtId="15" fontId="23" fillId="0" borderId="54" xfId="0" applyNumberFormat="1" applyFont="1" applyFill="1" applyBorder="1" applyAlignment="1">
      <alignment horizontal="left" vertical="center"/>
    </xf>
    <xf numFmtId="0" fontId="23" fillId="0" borderId="57"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53"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11" fillId="0" borderId="121" xfId="0" applyFont="1" applyFill="1" applyBorder="1" applyAlignment="1">
      <alignment horizontal="center" vertical="center"/>
    </xf>
    <xf numFmtId="0" fontId="23" fillId="0" borderId="121" xfId="0" applyFont="1" applyFill="1" applyBorder="1" applyAlignment="1">
      <alignment horizontal="left" vertical="center" wrapText="1"/>
    </xf>
    <xf numFmtId="15" fontId="23" fillId="0" borderId="121" xfId="0" applyNumberFormat="1" applyFont="1" applyFill="1" applyBorder="1" applyAlignment="1">
      <alignment horizontal="left" vertical="center" wrapText="1"/>
    </xf>
    <xf numFmtId="15" fontId="23" fillId="0" borderId="54" xfId="0" applyNumberFormat="1" applyFont="1" applyFill="1" applyBorder="1" applyAlignment="1">
      <alignment horizontal="left" vertical="center" wrapText="1"/>
    </xf>
    <xf numFmtId="0" fontId="5" fillId="2" borderId="118"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42" fillId="2" borderId="43" xfId="0" applyFont="1" applyFill="1" applyBorder="1" applyAlignment="1">
      <alignment horizontal="center" vertical="center" wrapText="1"/>
    </xf>
    <xf numFmtId="0" fontId="42" fillId="2" borderId="119" xfId="0" applyFont="1" applyFill="1" applyBorder="1" applyAlignment="1">
      <alignment horizontal="center" vertical="center" wrapText="1"/>
    </xf>
    <xf numFmtId="0" fontId="5" fillId="27" borderId="117" xfId="0" applyFont="1" applyFill="1" applyBorder="1" applyAlignment="1">
      <alignment horizontal="center" vertical="center" wrapText="1"/>
    </xf>
    <xf numFmtId="0" fontId="5" fillId="27" borderId="120" xfId="0" applyFont="1" applyFill="1" applyBorder="1" applyAlignment="1">
      <alignment horizontal="center" vertical="center" wrapText="1"/>
    </xf>
    <xf numFmtId="0" fontId="11" fillId="0" borderId="123" xfId="0" applyFont="1" applyFill="1" applyBorder="1" applyAlignment="1">
      <alignment horizontal="center" vertical="center"/>
    </xf>
    <xf numFmtId="0" fontId="23" fillId="0" borderId="123" xfId="0" applyFont="1" applyFill="1" applyBorder="1" applyAlignment="1">
      <alignment horizontal="left" vertical="center" wrapText="1"/>
    </xf>
    <xf numFmtId="15" fontId="23" fillId="0" borderId="123" xfId="0" applyNumberFormat="1" applyFont="1" applyFill="1" applyBorder="1" applyAlignment="1">
      <alignment horizontal="left" vertical="center"/>
    </xf>
    <xf numFmtId="0" fontId="23" fillId="0" borderId="123" xfId="0" applyFont="1" applyBorder="1" applyAlignment="1">
      <alignment horizontal="left" vertical="center" wrapText="1"/>
    </xf>
    <xf numFmtId="0" fontId="23" fillId="0" borderId="123" xfId="0" applyFont="1" applyBorder="1" applyAlignment="1">
      <alignment horizontal="left" vertical="center"/>
    </xf>
    <xf numFmtId="15" fontId="23" fillId="0" borderId="123" xfId="0" applyNumberFormat="1" applyFont="1" applyFill="1" applyBorder="1" applyAlignment="1">
      <alignment vertical="center"/>
    </xf>
    <xf numFmtId="0" fontId="28" fillId="2" borderId="123" xfId="0" applyFont="1" applyFill="1" applyBorder="1" applyAlignment="1">
      <alignment horizontal="center" vertical="center" wrapText="1"/>
    </xf>
    <xf numFmtId="0" fontId="59" fillId="0" borderId="54" xfId="0" applyFont="1" applyFill="1" applyBorder="1" applyAlignment="1">
      <alignment horizontal="center" vertical="center"/>
    </xf>
    <xf numFmtId="0" fontId="61" fillId="0" borderId="54" xfId="0" applyFont="1" applyBorder="1" applyAlignment="1">
      <alignment horizontal="left" vertical="center" wrapText="1"/>
    </xf>
    <xf numFmtId="0" fontId="60" fillId="0" borderId="54" xfId="0" applyFont="1" applyFill="1" applyBorder="1" applyAlignment="1">
      <alignment horizontal="left" vertical="center" wrapText="1"/>
    </xf>
    <xf numFmtId="15" fontId="60" fillId="0" borderId="54" xfId="0" applyNumberFormat="1" applyFont="1" applyFill="1" applyBorder="1" applyAlignment="1">
      <alignment horizontal="center" vertical="center"/>
    </xf>
    <xf numFmtId="0" fontId="60" fillId="0" borderId="54" xfId="0" applyFont="1" applyBorder="1" applyAlignment="1">
      <alignment horizontal="left" vertical="center" wrapText="1"/>
    </xf>
    <xf numFmtId="0" fontId="23" fillId="0" borderId="54" xfId="0" applyFont="1" applyBorder="1" applyAlignment="1">
      <alignment horizontal="left" vertical="center" wrapText="1"/>
    </xf>
    <xf numFmtId="15" fontId="60" fillId="0" borderId="54" xfId="0" applyNumberFormat="1" applyFont="1" applyFill="1" applyBorder="1" applyAlignment="1">
      <alignment horizontal="left" vertical="center"/>
    </xf>
    <xf numFmtId="0" fontId="5" fillId="2" borderId="54" xfId="0" applyFont="1" applyFill="1" applyBorder="1" applyAlignment="1">
      <alignment horizontal="center" vertical="center" wrapText="1"/>
    </xf>
    <xf numFmtId="0" fontId="32" fillId="22" borderId="62" xfId="0" applyNumberFormat="1" applyFont="1" applyFill="1" applyBorder="1" applyAlignment="1">
      <alignment horizontal="center" vertical="center" textRotation="90"/>
    </xf>
    <xf numFmtId="0" fontId="32" fillId="22" borderId="57" xfId="0" applyNumberFormat="1" applyFont="1" applyFill="1" applyBorder="1" applyAlignment="1">
      <alignment horizontal="center" vertical="center" textRotation="90"/>
    </xf>
    <xf numFmtId="0" fontId="32" fillId="22" borderId="53" xfId="0" applyNumberFormat="1" applyFont="1" applyFill="1" applyBorder="1" applyAlignment="1">
      <alignment horizontal="center" vertical="center" textRotation="90"/>
    </xf>
    <xf numFmtId="0" fontId="16" fillId="0" borderId="56" xfId="0" applyNumberFormat="1" applyFont="1" applyBorder="1" applyAlignment="1">
      <alignment horizontal="center" vertical="center" textRotation="90" wrapText="1"/>
    </xf>
    <xf numFmtId="0" fontId="16" fillId="0" borderId="52" xfId="0" applyNumberFormat="1" applyFont="1" applyBorder="1" applyAlignment="1">
      <alignment horizontal="center" vertical="center" textRotation="90" wrapText="1"/>
    </xf>
    <xf numFmtId="0" fontId="16" fillId="0" borderId="51" xfId="0" applyNumberFormat="1" applyFont="1" applyBorder="1" applyAlignment="1">
      <alignment horizontal="center" vertical="center" textRotation="90" wrapText="1"/>
    </xf>
    <xf numFmtId="0" fontId="32" fillId="21" borderId="62" xfId="0" applyNumberFormat="1" applyFont="1" applyFill="1" applyBorder="1" applyAlignment="1">
      <alignment horizontal="center" vertical="center" textRotation="90"/>
    </xf>
    <xf numFmtId="0" fontId="32" fillId="21" borderId="53" xfId="0" applyNumberFormat="1" applyFont="1" applyFill="1" applyBorder="1" applyAlignment="1">
      <alignment horizontal="center" vertical="center" textRotation="90"/>
    </xf>
    <xf numFmtId="0" fontId="32" fillId="20" borderId="62" xfId="0" applyNumberFormat="1" applyFont="1" applyFill="1" applyBorder="1" applyAlignment="1">
      <alignment horizontal="center" vertical="center" textRotation="90"/>
    </xf>
    <xf numFmtId="0" fontId="32" fillId="20" borderId="57" xfId="0" applyNumberFormat="1" applyFont="1" applyFill="1" applyBorder="1" applyAlignment="1">
      <alignment horizontal="center" vertical="center" textRotation="90"/>
    </xf>
    <xf numFmtId="0" fontId="32" fillId="20" borderId="53" xfId="0" applyNumberFormat="1" applyFont="1" applyFill="1" applyBorder="1" applyAlignment="1">
      <alignment horizontal="center" vertical="center" textRotation="90"/>
    </xf>
    <xf numFmtId="0" fontId="1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6" fillId="0" borderId="0" xfId="0" applyNumberFormat="1" applyFont="1" applyBorder="1" applyAlignment="1">
      <alignment horizontal="left" wrapText="1"/>
    </xf>
    <xf numFmtId="0" fontId="32" fillId="18" borderId="62" xfId="0" applyNumberFormat="1" applyFont="1" applyFill="1" applyBorder="1" applyAlignment="1">
      <alignment horizontal="center" vertical="center" textRotation="90"/>
    </xf>
    <xf numFmtId="0" fontId="32" fillId="18" borderId="57" xfId="0" applyNumberFormat="1" applyFont="1" applyFill="1" applyBorder="1" applyAlignment="1">
      <alignment horizontal="center" vertical="center" textRotation="90"/>
    </xf>
    <xf numFmtId="0" fontId="32" fillId="18" borderId="53" xfId="0" applyNumberFormat="1" applyFont="1" applyFill="1" applyBorder="1" applyAlignment="1">
      <alignment horizontal="center" vertical="center" textRotation="90"/>
    </xf>
    <xf numFmtId="15" fontId="47" fillId="0" borderId="56" xfId="7" applyNumberFormat="1" applyFont="1" applyFill="1" applyBorder="1" applyAlignment="1">
      <alignment horizontal="left" vertical="center" wrapText="1"/>
    </xf>
    <xf numFmtId="15" fontId="47" fillId="0" borderId="51" xfId="7" applyNumberFormat="1" applyFont="1" applyFill="1" applyBorder="1" applyAlignment="1">
      <alignment horizontal="left" vertical="center" wrapText="1"/>
    </xf>
    <xf numFmtId="0" fontId="14" fillId="3" borderId="92" xfId="0" applyFont="1" applyFill="1" applyBorder="1" applyAlignment="1">
      <alignment horizontal="left" wrapText="1"/>
    </xf>
    <xf numFmtId="0" fontId="14" fillId="3" borderId="77" xfId="0" applyFont="1" applyFill="1" applyBorder="1" applyAlignment="1">
      <alignment horizontal="left" wrapText="1"/>
    </xf>
    <xf numFmtId="0" fontId="14" fillId="0" borderId="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9" fillId="0" borderId="8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10" fillId="0" borderId="86" xfId="5" applyFont="1" applyFill="1" applyBorder="1" applyAlignment="1">
      <alignment horizontal="left" vertical="center" wrapText="1"/>
    </xf>
    <xf numFmtId="0" fontId="10" fillId="0" borderId="17" xfId="5" applyFont="1" applyFill="1" applyBorder="1" applyAlignment="1">
      <alignment horizontal="left" vertical="center" wrapText="1"/>
    </xf>
    <xf numFmtId="15" fontId="9" fillId="0" borderId="86" xfId="0" applyNumberFormat="1" applyFont="1" applyFill="1" applyBorder="1" applyAlignment="1">
      <alignment horizontal="left" vertical="center" wrapText="1"/>
    </xf>
    <xf numFmtId="15" fontId="9" fillId="0" borderId="17" xfId="0" applyNumberFormat="1" applyFont="1" applyFill="1" applyBorder="1" applyAlignment="1">
      <alignment horizontal="left" vertical="center" wrapText="1"/>
    </xf>
    <xf numFmtId="0" fontId="10" fillId="0" borderId="86" xfId="0" applyFont="1" applyFill="1" applyBorder="1" applyAlignment="1">
      <alignment horizontal="left" vertical="center" wrapText="1"/>
    </xf>
    <xf numFmtId="15" fontId="9" fillId="0" borderId="7" xfId="0" applyNumberFormat="1" applyFont="1" applyFill="1" applyBorder="1" applyAlignment="1">
      <alignment horizontal="left" vertical="center" wrapText="1"/>
    </xf>
    <xf numFmtId="15" fontId="9" fillId="0" borderId="16" xfId="0" applyNumberFormat="1" applyFont="1" applyFill="1" applyBorder="1" applyAlignment="1">
      <alignment horizontal="left" vertical="center" wrapText="1"/>
    </xf>
    <xf numFmtId="15" fontId="9" fillId="0" borderId="88" xfId="0" applyNumberFormat="1" applyFont="1" applyFill="1" applyBorder="1" applyAlignment="1">
      <alignment horizontal="left" vertical="center" wrapText="1"/>
    </xf>
    <xf numFmtId="15" fontId="9" fillId="0" borderId="53" xfId="0" applyNumberFormat="1" applyFont="1" applyFill="1" applyBorder="1" applyAlignment="1">
      <alignment horizontal="left" vertical="center" wrapText="1"/>
    </xf>
    <xf numFmtId="15" fontId="9" fillId="0" borderId="2" xfId="0" applyNumberFormat="1" applyFont="1" applyFill="1" applyBorder="1" applyAlignment="1">
      <alignment horizontal="left" vertical="center" wrapText="1"/>
    </xf>
    <xf numFmtId="15" fontId="9" fillId="0" borderId="57" xfId="0" applyNumberFormat="1" applyFont="1" applyFill="1" applyBorder="1" applyAlignment="1">
      <alignment horizontal="left" vertical="center" wrapText="1"/>
    </xf>
    <xf numFmtId="15" fontId="9" fillId="0" borderId="91" xfId="0" applyNumberFormat="1" applyFont="1" applyFill="1" applyBorder="1" applyAlignment="1">
      <alignment horizontal="left" vertical="center" wrapText="1"/>
    </xf>
    <xf numFmtId="0" fontId="9" fillId="0" borderId="86" xfId="5" applyFont="1" applyFill="1" applyBorder="1" applyAlignment="1">
      <alignment horizontal="left" vertical="center" wrapText="1"/>
    </xf>
    <xf numFmtId="15" fontId="9" fillId="0" borderId="85" xfId="4" applyNumberFormat="1" applyFont="1" applyFill="1" applyBorder="1" applyAlignment="1">
      <alignment horizontal="left" vertical="center" wrapText="1"/>
    </xf>
    <xf numFmtId="15" fontId="9" fillId="0" borderId="89" xfId="4" applyNumberFormat="1"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15" xfId="0" applyFont="1" applyBorder="1" applyAlignment="1">
      <alignment horizontal="left" vertical="center" wrapText="1"/>
    </xf>
    <xf numFmtId="0" fontId="14" fillId="3" borderId="93" xfId="0" applyFont="1" applyFill="1" applyBorder="1" applyAlignment="1">
      <alignment horizontal="left" wrapText="1"/>
    </xf>
    <xf numFmtId="0" fontId="14" fillId="3" borderId="0" xfId="0" applyFont="1" applyFill="1" applyBorder="1" applyAlignment="1">
      <alignment horizontal="left" wrapText="1"/>
    </xf>
    <xf numFmtId="0" fontId="14" fillId="0" borderId="1"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9" fillId="0" borderId="37" xfId="5"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6" xfId="0" applyFont="1" applyBorder="1" applyAlignment="1">
      <alignment horizontal="left" vertical="center" wrapText="1"/>
    </xf>
    <xf numFmtId="0" fontId="9" fillId="0" borderId="37" xfId="4" applyFont="1" applyFill="1" applyBorder="1" applyAlignment="1">
      <alignment horizontal="left" vertical="center" wrapText="1"/>
    </xf>
    <xf numFmtId="0" fontId="9" fillId="0" borderId="86" xfId="4" applyFont="1" applyFill="1" applyBorder="1" applyAlignment="1">
      <alignment horizontal="left" vertical="center" wrapText="1"/>
    </xf>
    <xf numFmtId="0" fontId="10" fillId="0" borderId="37" xfId="4" applyFont="1" applyFill="1" applyBorder="1" applyAlignment="1">
      <alignment horizontal="left" vertical="center" wrapText="1"/>
    </xf>
    <xf numFmtId="0" fontId="10" fillId="0" borderId="86" xfId="4" applyFont="1" applyFill="1" applyBorder="1" applyAlignment="1">
      <alignment horizontal="left" vertical="center" wrapText="1"/>
    </xf>
    <xf numFmtId="15" fontId="9" fillId="0" borderId="2" xfId="4" applyNumberFormat="1" applyFont="1" applyFill="1" applyBorder="1" applyAlignment="1">
      <alignment horizontal="left" vertical="center" wrapText="1"/>
    </xf>
    <xf numFmtId="15" fontId="9" fillId="0" borderId="7" xfId="4" applyNumberFormat="1" applyFont="1" applyFill="1" applyBorder="1" applyAlignment="1">
      <alignment horizontal="left" vertical="center" wrapText="1"/>
    </xf>
    <xf numFmtId="15" fontId="46" fillId="0" borderId="88" xfId="7" applyNumberFormat="1" applyFont="1" applyFill="1" applyBorder="1" applyAlignment="1">
      <alignment horizontal="left" vertical="center" wrapText="1"/>
    </xf>
    <xf numFmtId="15" fontId="46" fillId="0" borderId="91" xfId="7" applyNumberFormat="1" applyFont="1" applyFill="1" applyBorder="1" applyAlignment="1">
      <alignment horizontal="left" vertical="center" wrapText="1"/>
    </xf>
    <xf numFmtId="15" fontId="9" fillId="0" borderId="88" xfId="4" applyNumberFormat="1" applyFont="1" applyFill="1" applyBorder="1" applyAlignment="1">
      <alignment horizontal="left" vertical="center" wrapText="1"/>
    </xf>
    <xf numFmtId="15" fontId="9" fillId="0" borderId="91" xfId="4" applyNumberFormat="1" applyFont="1" applyFill="1" applyBorder="1" applyAlignment="1">
      <alignment horizontal="left" vertical="center" wrapText="1"/>
    </xf>
    <xf numFmtId="15" fontId="10" fillId="0" borderId="62" xfId="7" applyNumberFormat="1" applyFont="1" applyFill="1" applyBorder="1" applyAlignment="1">
      <alignment horizontal="left" vertical="center" wrapText="1"/>
    </xf>
    <xf numFmtId="15" fontId="10" fillId="0" borderId="91" xfId="7" applyNumberFormat="1" applyFont="1" applyFill="1" applyBorder="1" applyAlignment="1">
      <alignment horizontal="left" vertical="center" wrapText="1"/>
    </xf>
    <xf numFmtId="15" fontId="46" fillId="0" borderId="88" xfId="7" applyNumberFormat="1" applyFont="1" applyFill="1" applyBorder="1" applyAlignment="1">
      <alignment horizontal="center" vertical="center" wrapText="1"/>
    </xf>
    <xf numFmtId="15" fontId="46" fillId="0" borderId="91" xfId="7" applyNumberFormat="1" applyFont="1" applyFill="1" applyBorder="1" applyAlignment="1">
      <alignment horizontal="center" vertical="center" wrapText="1"/>
    </xf>
    <xf numFmtId="0" fontId="14" fillId="3" borderId="57" xfId="0" applyFont="1" applyFill="1" applyBorder="1" applyAlignment="1">
      <alignment horizontal="left" wrapText="1"/>
    </xf>
    <xf numFmtId="0" fontId="9" fillId="0" borderId="9" xfId="0" applyFont="1" applyFill="1" applyBorder="1" applyAlignment="1">
      <alignment horizontal="center" vertical="center" wrapText="1"/>
    </xf>
    <xf numFmtId="0" fontId="9" fillId="0" borderId="9" xfId="4" applyFont="1" applyFill="1" applyBorder="1" applyAlignment="1">
      <alignment horizontal="left" vertical="center" wrapText="1"/>
    </xf>
    <xf numFmtId="0" fontId="10" fillId="0" borderId="9" xfId="4" applyFont="1" applyFill="1" applyBorder="1" applyAlignment="1">
      <alignment horizontal="left" vertical="center" wrapText="1"/>
    </xf>
    <xf numFmtId="15" fontId="10" fillId="0" borderId="12" xfId="4" applyNumberFormat="1" applyFont="1" applyFill="1" applyBorder="1" applyAlignment="1">
      <alignment horizontal="left" vertical="center" wrapText="1"/>
    </xf>
    <xf numFmtId="15" fontId="10" fillId="0" borderId="7" xfId="4" applyNumberFormat="1"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31"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9" fillId="6" borderId="86" xfId="0" applyFont="1" applyFill="1" applyBorder="1" applyAlignment="1">
      <alignment horizontal="center" vertical="center" wrapText="1"/>
    </xf>
    <xf numFmtId="0" fontId="9" fillId="6" borderId="86" xfId="5" applyFont="1" applyFill="1" applyBorder="1" applyAlignment="1">
      <alignment horizontal="left" vertical="center" wrapText="1"/>
    </xf>
    <xf numFmtId="0" fontId="10" fillId="0" borderId="39" xfId="5" applyFont="1" applyFill="1" applyBorder="1" applyAlignment="1">
      <alignment horizontal="left" vertical="center" wrapText="1"/>
    </xf>
    <xf numFmtId="0" fontId="10" fillId="0" borderId="9" xfId="5" applyFont="1" applyFill="1" applyBorder="1" applyAlignment="1">
      <alignment horizontal="left" vertical="center" wrapText="1"/>
    </xf>
    <xf numFmtId="15" fontId="9" fillId="0" borderId="12" xfId="0" applyNumberFormat="1" applyFont="1" applyFill="1" applyBorder="1" applyAlignment="1">
      <alignment horizontal="left" vertical="center" wrapText="1"/>
    </xf>
    <xf numFmtId="15" fontId="9" fillId="0" borderId="62" xfId="0" applyNumberFormat="1" applyFont="1" applyFill="1" applyBorder="1" applyAlignment="1">
      <alignment horizontal="left" vertical="center" wrapText="1"/>
    </xf>
    <xf numFmtId="15" fontId="9" fillId="0" borderId="0" xfId="0" applyNumberFormat="1" applyFont="1" applyFill="1" applyBorder="1" applyAlignment="1">
      <alignment horizontal="left" vertical="center" wrapText="1"/>
    </xf>
    <xf numFmtId="0" fontId="14" fillId="6" borderId="6" xfId="0" applyFont="1" applyFill="1" applyBorder="1" applyAlignment="1">
      <alignment horizontal="left" vertical="center" wrapText="1"/>
    </xf>
    <xf numFmtId="0" fontId="9" fillId="6" borderId="9" xfId="0" applyFont="1" applyFill="1" applyBorder="1" applyAlignment="1">
      <alignment horizontal="center" vertical="center" wrapText="1"/>
    </xf>
    <xf numFmtId="0" fontId="9" fillId="6" borderId="9" xfId="5" applyFont="1" applyFill="1" applyBorder="1" applyAlignment="1">
      <alignment horizontal="left" vertical="center" wrapText="1"/>
    </xf>
    <xf numFmtId="0" fontId="9" fillId="0" borderId="9" xfId="5" applyFont="1" applyFill="1" applyBorder="1" applyAlignment="1">
      <alignment horizontal="left" vertical="center" wrapText="1"/>
    </xf>
    <xf numFmtId="0" fontId="10" fillId="6" borderId="9" xfId="5" applyFont="1" applyFill="1" applyBorder="1" applyAlignment="1">
      <alignment horizontal="left" vertical="center" wrapText="1"/>
    </xf>
    <xf numFmtId="0" fontId="10" fillId="6" borderId="86" xfId="5" applyFont="1" applyFill="1" applyBorder="1" applyAlignment="1">
      <alignment horizontal="left" vertical="center" wrapText="1"/>
    </xf>
    <xf numFmtId="15" fontId="9" fillId="6" borderId="62" xfId="0" applyNumberFormat="1" applyFont="1" applyFill="1" applyBorder="1" applyAlignment="1">
      <alignment horizontal="center" vertical="center" wrapText="1"/>
    </xf>
    <xf numFmtId="15" fontId="9" fillId="6" borderId="91" xfId="0" applyNumberFormat="1" applyFont="1" applyFill="1" applyBorder="1" applyAlignment="1">
      <alignment horizontal="center" vertical="center" wrapText="1"/>
    </xf>
    <xf numFmtId="0" fontId="14" fillId="6" borderId="1" xfId="0" applyFont="1" applyFill="1" applyBorder="1" applyAlignment="1">
      <alignment horizontal="left" vertical="center"/>
    </xf>
    <xf numFmtId="0" fontId="14" fillId="6" borderId="15" xfId="0" applyFont="1" applyFill="1" applyBorder="1" applyAlignment="1">
      <alignment horizontal="left" vertical="center"/>
    </xf>
    <xf numFmtId="0" fontId="14" fillId="6" borderId="8" xfId="0" applyFont="1" applyFill="1" applyBorder="1" applyAlignment="1">
      <alignment horizontal="left" vertical="center"/>
    </xf>
    <xf numFmtId="0" fontId="9" fillId="6" borderId="17" xfId="0" applyFont="1" applyFill="1" applyBorder="1" applyAlignment="1">
      <alignment horizontal="center" vertical="center" wrapText="1"/>
    </xf>
    <xf numFmtId="0" fontId="9" fillId="6" borderId="17" xfId="5" applyFont="1" applyFill="1" applyBorder="1" applyAlignment="1">
      <alignment horizontal="left" vertical="center" wrapText="1"/>
    </xf>
    <xf numFmtId="0" fontId="9" fillId="0" borderId="17" xfId="5" applyFont="1" applyFill="1" applyBorder="1" applyAlignment="1">
      <alignment horizontal="left" vertical="center" wrapText="1"/>
    </xf>
    <xf numFmtId="0" fontId="10" fillId="6" borderId="17" xfId="5" applyFont="1" applyFill="1" applyBorder="1" applyAlignment="1">
      <alignment horizontal="left" vertical="center" wrapText="1"/>
    </xf>
    <xf numFmtId="15" fontId="9" fillId="0" borderId="88" xfId="5" applyNumberFormat="1" applyFont="1" applyFill="1" applyBorder="1" applyAlignment="1">
      <alignment horizontal="center" vertical="center" wrapText="1"/>
    </xf>
    <xf numFmtId="15" fontId="9" fillId="0" borderId="53" xfId="5" applyNumberFormat="1" applyFont="1" applyFill="1" applyBorder="1" applyAlignment="1">
      <alignment horizontal="center" vertical="center" wrapText="1"/>
    </xf>
    <xf numFmtId="0" fontId="9" fillId="6" borderId="86" xfId="0" applyFont="1" applyFill="1" applyBorder="1" applyAlignment="1">
      <alignment horizontal="center" vertical="center"/>
    </xf>
    <xf numFmtId="0" fontId="9" fillId="6" borderId="86" xfId="5" applyFont="1" applyFill="1" applyBorder="1" applyAlignment="1">
      <alignment horizontal="justify" vertical="center" wrapText="1"/>
    </xf>
    <xf numFmtId="0" fontId="9" fillId="0" borderId="86" xfId="5" applyFont="1" applyFill="1" applyBorder="1" applyAlignment="1">
      <alignment horizontal="justify" vertical="center" wrapText="1"/>
    </xf>
    <xf numFmtId="15" fontId="9" fillId="0" borderId="7" xfId="5" applyNumberFormat="1" applyFont="1" applyFill="1" applyBorder="1" applyAlignment="1">
      <alignment horizontal="right" vertical="center" wrapText="1"/>
    </xf>
    <xf numFmtId="15" fontId="9" fillId="0" borderId="85" xfId="5" applyNumberFormat="1" applyFont="1" applyFill="1" applyBorder="1" applyAlignment="1">
      <alignment horizontal="left" vertical="center" wrapText="1"/>
    </xf>
    <xf numFmtId="15" fontId="9" fillId="0" borderId="89" xfId="5"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5" fontId="41" fillId="2" borderId="56" xfId="0" applyNumberFormat="1" applyFont="1" applyFill="1" applyBorder="1" applyAlignment="1">
      <alignment horizontal="center" vertical="center" wrapText="1"/>
    </xf>
    <xf numFmtId="15" fontId="41" fillId="2" borderId="78" xfId="0" applyNumberFormat="1" applyFont="1" applyFill="1" applyBorder="1" applyAlignment="1">
      <alignment horizontal="center" vertical="center" wrapText="1"/>
    </xf>
    <xf numFmtId="0" fontId="9" fillId="6" borderId="9" xfId="0" applyFont="1" applyFill="1" applyBorder="1" applyAlignment="1">
      <alignment horizontal="center" vertical="center"/>
    </xf>
    <xf numFmtId="0" fontId="9" fillId="6" borderId="17" xfId="0" applyFont="1" applyFill="1" applyBorder="1" applyAlignment="1">
      <alignment horizontal="center" vertical="center"/>
    </xf>
    <xf numFmtId="0" fontId="9" fillId="0" borderId="9" xfId="0" applyFont="1" applyFill="1" applyBorder="1" applyAlignment="1" applyProtection="1">
      <alignment horizontal="justify" vertical="center" wrapText="1"/>
      <protection hidden="1"/>
    </xf>
    <xf numFmtId="0" fontId="9" fillId="0" borderId="17" xfId="0" applyFont="1" applyFill="1" applyBorder="1" applyAlignment="1" applyProtection="1">
      <alignment horizontal="justify" vertical="center" wrapText="1"/>
      <protection hidden="1"/>
    </xf>
    <xf numFmtId="15" fontId="9" fillId="0" borderId="12" xfId="5" applyNumberFormat="1" applyFont="1" applyFill="1" applyBorder="1" applyAlignment="1">
      <alignment horizontal="right" vertical="center" wrapText="1"/>
    </xf>
    <xf numFmtId="15" fontId="9" fillId="0" borderId="16" xfId="5" applyNumberFormat="1" applyFont="1" applyFill="1" applyBorder="1" applyAlignment="1">
      <alignment horizontal="right" vertical="center" wrapText="1"/>
    </xf>
    <xf numFmtId="15" fontId="9" fillId="6" borderId="84" xfId="5" applyNumberFormat="1" applyFont="1" applyFill="1" applyBorder="1" applyAlignment="1">
      <alignment horizontal="center" vertical="center" wrapText="1"/>
    </xf>
    <xf numFmtId="15" fontId="9" fillId="6" borderId="57" xfId="5" applyNumberFormat="1" applyFont="1" applyFill="1" applyBorder="1" applyAlignment="1">
      <alignment horizontal="center" vertical="center" wrapText="1"/>
    </xf>
    <xf numFmtId="0" fontId="11" fillId="0" borderId="0" xfId="0" applyFont="1" applyAlignment="1">
      <alignment horizontal="center" wrapText="1"/>
    </xf>
    <xf numFmtId="0" fontId="14" fillId="0" borderId="0" xfId="0" applyFont="1" applyAlignment="1">
      <alignment horizontal="center" vertical="center" wrapText="1"/>
    </xf>
    <xf numFmtId="0" fontId="6" fillId="2" borderId="56"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2" xfId="0" applyFont="1" applyFill="1" applyBorder="1" applyAlignment="1">
      <alignment horizontal="center" vertical="center"/>
    </xf>
    <xf numFmtId="0" fontId="42" fillId="2" borderId="56" xfId="0" applyFont="1" applyFill="1" applyBorder="1" applyAlignment="1">
      <alignment horizontal="center" vertical="center"/>
    </xf>
    <xf numFmtId="0" fontId="42" fillId="2" borderId="52" xfId="0" applyFont="1" applyFill="1" applyBorder="1" applyAlignment="1">
      <alignment horizontal="center" vertical="center"/>
    </xf>
    <xf numFmtId="15" fontId="41" fillId="2" borderId="52" xfId="0" applyNumberFormat="1" applyFont="1" applyFill="1" applyBorder="1" applyAlignment="1">
      <alignment horizontal="center" vertical="center" wrapText="1"/>
    </xf>
    <xf numFmtId="0" fontId="23" fillId="0" borderId="0" xfId="0" applyFont="1" applyBorder="1" applyAlignment="1">
      <alignment horizontal="right" vertical="center"/>
    </xf>
    <xf numFmtId="0" fontId="11" fillId="0" borderId="54" xfId="0" applyFont="1" applyFill="1" applyBorder="1" applyAlignment="1">
      <alignment horizontal="center" vertical="center" wrapText="1"/>
    </xf>
    <xf numFmtId="15" fontId="23" fillId="0" borderId="54" xfId="0" applyNumberFormat="1" applyFont="1" applyFill="1" applyBorder="1" applyAlignment="1">
      <alignment vertical="center" wrapText="1"/>
    </xf>
    <xf numFmtId="0" fontId="19" fillId="0" borderId="0" xfId="0" applyFont="1" applyFill="1" applyAlignment="1">
      <alignment horizontal="center" vertical="center" wrapText="1"/>
    </xf>
    <xf numFmtId="0" fontId="6" fillId="2" borderId="2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2" fillId="2" borderId="60"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2" fillId="2" borderId="59" xfId="0" applyFont="1" applyFill="1" applyBorder="1" applyAlignment="1">
      <alignment horizontal="center" vertical="center" wrapText="1"/>
    </xf>
  </cellXfs>
  <cellStyles count="12">
    <cellStyle name="BodyStyle" xfId="10" xr:uid="{00000000-0005-0000-0000-000000000000}"/>
    <cellStyle name="HeaderStyle" xfId="9" xr:uid="{00000000-0005-0000-0000-000001000000}"/>
    <cellStyle name="Hipervínculo" xfId="7" builtinId="8"/>
    <cellStyle name="Incorrecto" xfId="4" builtinId="27"/>
    <cellStyle name="MainTitle" xfId="8" xr:uid="{00000000-0005-0000-0000-000004000000}"/>
    <cellStyle name="Millares" xfId="2" builtinId="3"/>
    <cellStyle name="Moneda" xfId="3" builtinId="4"/>
    <cellStyle name="Normal" xfId="0" builtinId="0"/>
    <cellStyle name="Normal 2" xfId="11" xr:uid="{00000000-0005-0000-0000-000008000000}"/>
    <cellStyle name="Normal 3" xfId="6" xr:uid="{00000000-0005-0000-0000-000009000000}"/>
    <cellStyle name="Notas" xfId="5" builtinId="10"/>
    <cellStyle name="Porcentaje" xfId="1" builtinId="5"/>
  </cellStyles>
  <dxfs count="0"/>
  <tableStyles count="0" defaultTableStyle="TableStyleMedium2" defaultPivotStyle="PivotStyleLight16"/>
  <colors>
    <mruColors>
      <color rgb="FF72DFDC"/>
      <color rgb="FF33CCCC"/>
      <color rgb="FF00BCB8"/>
      <color rgb="FF01FFFF"/>
      <color rgb="FF009999"/>
      <color rgb="FFFF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47626</xdr:rowOff>
    </xdr:from>
    <xdr:to>
      <xdr:col>1</xdr:col>
      <xdr:colOff>209550</xdr:colOff>
      <xdr:row>3</xdr:row>
      <xdr:rowOff>37692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6700" y="47626"/>
          <a:ext cx="762000" cy="847316"/>
        </a:xfrm>
        <a:prstGeom prst="rect">
          <a:avLst/>
        </a:prstGeom>
      </xdr:spPr>
    </xdr:pic>
    <xdr:clientData/>
  </xdr:twoCellAnchor>
  <xdr:twoCellAnchor>
    <xdr:from>
      <xdr:col>9</xdr:col>
      <xdr:colOff>1523999</xdr:colOff>
      <xdr:row>0</xdr:row>
      <xdr:rowOff>0</xdr:rowOff>
    </xdr:from>
    <xdr:to>
      <xdr:col>11</xdr:col>
      <xdr:colOff>1104899</xdr:colOff>
      <xdr:row>3</xdr:row>
      <xdr:rowOff>209550</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4620874" y="0"/>
          <a:ext cx="2638425" cy="1209675"/>
          <a:chOff x="0" y="0"/>
          <a:chExt cx="1724026" cy="850671"/>
        </a:xfrm>
      </xdr:grpSpPr>
      <xdr:sp macro="" textlink="">
        <xdr:nvSpPr>
          <xdr:cNvPr id="4" name="Rectángulo 3">
            <a:extLst>
              <a:ext uri="{FF2B5EF4-FFF2-40B4-BE49-F238E27FC236}">
                <a16:creationId xmlns:a16="http://schemas.microsoft.com/office/drawing/2014/main" id="{00000000-0008-0000-00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0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216478</xdr:colOff>
      <xdr:row>1</xdr:row>
      <xdr:rowOff>34637</xdr:rowOff>
    </xdr:from>
    <xdr:to>
      <xdr:col>1</xdr:col>
      <xdr:colOff>926522</xdr:colOff>
      <xdr:row>3</xdr:row>
      <xdr:rowOff>316956</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645103" y="139412"/>
          <a:ext cx="710044" cy="949069"/>
        </a:xfrm>
        <a:prstGeom prst="rect">
          <a:avLst/>
        </a:prstGeom>
      </xdr:spPr>
    </xdr:pic>
    <xdr:clientData/>
  </xdr:twoCellAnchor>
  <xdr:twoCellAnchor>
    <xdr:from>
      <xdr:col>6</xdr:col>
      <xdr:colOff>502227</xdr:colOff>
      <xdr:row>0</xdr:row>
      <xdr:rowOff>0</xdr:rowOff>
    </xdr:from>
    <xdr:to>
      <xdr:col>9</xdr:col>
      <xdr:colOff>17318</xdr:colOff>
      <xdr:row>3</xdr:row>
      <xdr:rowOff>138545</xdr:rowOff>
    </xdr:to>
    <xdr:grpSp>
      <xdr:nvGrpSpPr>
        <xdr:cNvPr id="3" name="Grupo 2">
          <a:extLst>
            <a:ext uri="{FF2B5EF4-FFF2-40B4-BE49-F238E27FC236}">
              <a16:creationId xmlns:a16="http://schemas.microsoft.com/office/drawing/2014/main" id="{00000000-0008-0000-0900-000003000000}"/>
            </a:ext>
          </a:extLst>
        </xdr:cNvPr>
        <xdr:cNvGrpSpPr/>
      </xdr:nvGrpSpPr>
      <xdr:grpSpPr>
        <a:xfrm>
          <a:off x="10484427" y="0"/>
          <a:ext cx="2248766" cy="910070"/>
          <a:chOff x="0" y="0"/>
          <a:chExt cx="1724026" cy="850671"/>
        </a:xfrm>
      </xdr:grpSpPr>
      <xdr:sp macro="" textlink="">
        <xdr:nvSpPr>
          <xdr:cNvPr id="4" name="Rectángulo 3">
            <a:extLst>
              <a:ext uri="{FF2B5EF4-FFF2-40B4-BE49-F238E27FC236}">
                <a16:creationId xmlns:a16="http://schemas.microsoft.com/office/drawing/2014/main" id="{00000000-0008-0000-09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9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1</xdr:col>
      <xdr:colOff>216478</xdr:colOff>
      <xdr:row>1</xdr:row>
      <xdr:rowOff>34637</xdr:rowOff>
    </xdr:from>
    <xdr:to>
      <xdr:col>1</xdr:col>
      <xdr:colOff>926522</xdr:colOff>
      <xdr:row>3</xdr:row>
      <xdr:rowOff>316956</xdr:rowOff>
    </xdr:to>
    <xdr:pic>
      <xdr:nvPicPr>
        <xdr:cNvPr id="6" name="Imagen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645103" y="139412"/>
          <a:ext cx="710044" cy="949069"/>
        </a:xfrm>
        <a:prstGeom prst="rect">
          <a:avLst/>
        </a:prstGeom>
      </xdr:spPr>
    </xdr:pic>
    <xdr:clientData/>
  </xdr:twoCellAnchor>
  <xdr:twoCellAnchor>
    <xdr:from>
      <xdr:col>6</xdr:col>
      <xdr:colOff>502227</xdr:colOff>
      <xdr:row>0</xdr:row>
      <xdr:rowOff>0</xdr:rowOff>
    </xdr:from>
    <xdr:to>
      <xdr:col>9</xdr:col>
      <xdr:colOff>17318</xdr:colOff>
      <xdr:row>3</xdr:row>
      <xdr:rowOff>138545</xdr:rowOff>
    </xdr:to>
    <xdr:grpSp>
      <xdr:nvGrpSpPr>
        <xdr:cNvPr id="7" name="Grupo 6">
          <a:extLst>
            <a:ext uri="{FF2B5EF4-FFF2-40B4-BE49-F238E27FC236}">
              <a16:creationId xmlns:a16="http://schemas.microsoft.com/office/drawing/2014/main" id="{00000000-0008-0000-0900-000007000000}"/>
            </a:ext>
          </a:extLst>
        </xdr:cNvPr>
        <xdr:cNvGrpSpPr/>
      </xdr:nvGrpSpPr>
      <xdr:grpSpPr>
        <a:xfrm>
          <a:off x="10484427" y="0"/>
          <a:ext cx="2248766" cy="910070"/>
          <a:chOff x="0" y="0"/>
          <a:chExt cx="1724026" cy="850671"/>
        </a:xfrm>
      </xdr:grpSpPr>
      <xdr:sp macro="" textlink="">
        <xdr:nvSpPr>
          <xdr:cNvPr id="8" name="Rectángulo 7">
            <a:extLst>
              <a:ext uri="{FF2B5EF4-FFF2-40B4-BE49-F238E27FC236}">
                <a16:creationId xmlns:a16="http://schemas.microsoft.com/office/drawing/2014/main" id="{00000000-0008-0000-0900-000008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00000000-0008-0000-0900-000009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190499</xdr:colOff>
      <xdr:row>0</xdr:row>
      <xdr:rowOff>10583</xdr:rowOff>
    </xdr:from>
    <xdr:to>
      <xdr:col>3</xdr:col>
      <xdr:colOff>200025</xdr:colOff>
      <xdr:row>3</xdr:row>
      <xdr:rowOff>110682</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962024" y="10583"/>
          <a:ext cx="666751" cy="1014499"/>
        </a:xfrm>
        <a:prstGeom prst="rect">
          <a:avLst/>
        </a:prstGeom>
      </xdr:spPr>
    </xdr:pic>
    <xdr:clientData/>
  </xdr:twoCellAnchor>
  <xdr:twoCellAnchor>
    <xdr:from>
      <xdr:col>5</xdr:col>
      <xdr:colOff>1133475</xdr:colOff>
      <xdr:row>0</xdr:row>
      <xdr:rowOff>9525</xdr:rowOff>
    </xdr:from>
    <xdr:to>
      <xdr:col>7</xdr:col>
      <xdr:colOff>0</xdr:colOff>
      <xdr:row>3</xdr:row>
      <xdr:rowOff>66675</xdr:rowOff>
    </xdr:to>
    <xdr:grpSp>
      <xdr:nvGrpSpPr>
        <xdr:cNvPr id="3" name="Grupo 2">
          <a:extLst>
            <a:ext uri="{FF2B5EF4-FFF2-40B4-BE49-F238E27FC236}">
              <a16:creationId xmlns:a16="http://schemas.microsoft.com/office/drawing/2014/main" id="{00000000-0008-0000-0A00-000003000000}"/>
            </a:ext>
          </a:extLst>
        </xdr:cNvPr>
        <xdr:cNvGrpSpPr/>
      </xdr:nvGrpSpPr>
      <xdr:grpSpPr>
        <a:xfrm>
          <a:off x="8505825" y="9525"/>
          <a:ext cx="2000250" cy="1009650"/>
          <a:chOff x="12496800" y="0"/>
          <a:chExt cx="2981325" cy="895350"/>
        </a:xfrm>
      </xdr:grpSpPr>
      <xdr:sp macro="" textlink="">
        <xdr:nvSpPr>
          <xdr:cNvPr id="4" name="Rectángulo 3">
            <a:extLst>
              <a:ext uri="{FF2B5EF4-FFF2-40B4-BE49-F238E27FC236}">
                <a16:creationId xmlns:a16="http://schemas.microsoft.com/office/drawing/2014/main" id="{00000000-0008-0000-0A00-000004000000}"/>
              </a:ext>
            </a:extLst>
          </xdr:cNvPr>
          <xdr:cNvSpPr/>
        </xdr:nvSpPr>
        <xdr:spPr>
          <a:xfrm>
            <a:off x="12513271" y="0"/>
            <a:ext cx="2948382" cy="399817"/>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A00-000005000000}"/>
              </a:ext>
            </a:extLst>
          </xdr:cNvPr>
          <xdr:cNvSpPr/>
        </xdr:nvSpPr>
        <xdr:spPr>
          <a:xfrm>
            <a:off x="12496800" y="491238"/>
            <a:ext cx="2981325" cy="404112"/>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190498</xdr:colOff>
      <xdr:row>0</xdr:row>
      <xdr:rowOff>10583</xdr:rowOff>
    </xdr:from>
    <xdr:to>
      <xdr:col>3</xdr:col>
      <xdr:colOff>361949</xdr:colOff>
      <xdr:row>3</xdr:row>
      <xdr:rowOff>91632</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962023" y="10583"/>
          <a:ext cx="838201" cy="1052599"/>
        </a:xfrm>
        <a:prstGeom prst="rect">
          <a:avLst/>
        </a:prstGeom>
      </xdr:spPr>
    </xdr:pic>
    <xdr:clientData/>
  </xdr:twoCellAnchor>
  <xdr:twoCellAnchor>
    <xdr:from>
      <xdr:col>5</xdr:col>
      <xdr:colOff>1085850</xdr:colOff>
      <xdr:row>0</xdr:row>
      <xdr:rowOff>9525</xdr:rowOff>
    </xdr:from>
    <xdr:to>
      <xdr:col>7</xdr:col>
      <xdr:colOff>19050</xdr:colOff>
      <xdr:row>3</xdr:row>
      <xdr:rowOff>38099</xdr:rowOff>
    </xdr:to>
    <xdr:grpSp>
      <xdr:nvGrpSpPr>
        <xdr:cNvPr id="3" name="Grupo 2">
          <a:extLst>
            <a:ext uri="{FF2B5EF4-FFF2-40B4-BE49-F238E27FC236}">
              <a16:creationId xmlns:a16="http://schemas.microsoft.com/office/drawing/2014/main" id="{00000000-0008-0000-0B00-000003000000}"/>
            </a:ext>
          </a:extLst>
        </xdr:cNvPr>
        <xdr:cNvGrpSpPr/>
      </xdr:nvGrpSpPr>
      <xdr:grpSpPr>
        <a:xfrm>
          <a:off x="8458200" y="9525"/>
          <a:ext cx="2066925" cy="1000124"/>
          <a:chOff x="0" y="0"/>
          <a:chExt cx="1724026" cy="850671"/>
        </a:xfrm>
      </xdr:grpSpPr>
      <xdr:sp macro="" textlink="">
        <xdr:nvSpPr>
          <xdr:cNvPr id="4" name="Rectángulo 3">
            <a:extLst>
              <a:ext uri="{FF2B5EF4-FFF2-40B4-BE49-F238E27FC236}">
                <a16:creationId xmlns:a16="http://schemas.microsoft.com/office/drawing/2014/main" id="{00000000-0008-0000-0B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B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0</xdr:colOff>
      <xdr:row>5</xdr:row>
      <xdr:rowOff>0</xdr:rowOff>
    </xdr:to>
    <xdr:grpSp>
      <xdr:nvGrpSpPr>
        <xdr:cNvPr id="2" name="Grupo 1">
          <a:extLst>
            <a:ext uri="{FF2B5EF4-FFF2-40B4-BE49-F238E27FC236}">
              <a16:creationId xmlns:a16="http://schemas.microsoft.com/office/drawing/2014/main" id="{00000000-0008-0000-0100-000002000000}"/>
            </a:ext>
          </a:extLst>
        </xdr:cNvPr>
        <xdr:cNvGrpSpPr/>
      </xdr:nvGrpSpPr>
      <xdr:grpSpPr>
        <a:xfrm>
          <a:off x="7419975" y="0"/>
          <a:ext cx="1247775" cy="1038225"/>
          <a:chOff x="0" y="0"/>
          <a:chExt cx="1724026" cy="850671"/>
        </a:xfrm>
      </xdr:grpSpPr>
      <xdr:sp macro="" textlink="">
        <xdr:nvSpPr>
          <xdr:cNvPr id="3" name="Rectángulo 2">
            <a:extLst>
              <a:ext uri="{FF2B5EF4-FFF2-40B4-BE49-F238E27FC236}">
                <a16:creationId xmlns:a16="http://schemas.microsoft.com/office/drawing/2014/main" id="{00000000-0008-0000-0100-000003000000}"/>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4" name="Rectángulo 3">
            <a:extLst>
              <a:ext uri="{FF2B5EF4-FFF2-40B4-BE49-F238E27FC236}">
                <a16:creationId xmlns:a16="http://schemas.microsoft.com/office/drawing/2014/main" id="{00000000-0008-0000-0100-000004000000}"/>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0</xdr:colOff>
      <xdr:row>0</xdr:row>
      <xdr:rowOff>0</xdr:rowOff>
    </xdr:from>
    <xdr:to>
      <xdr:col>0</xdr:col>
      <xdr:colOff>751591</xdr:colOff>
      <xdr:row>5</xdr:row>
      <xdr:rowOff>142875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0" y="0"/>
          <a:ext cx="751591" cy="114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9525</xdr:rowOff>
    </xdr:from>
    <xdr:to>
      <xdr:col>0</xdr:col>
      <xdr:colOff>762000</xdr:colOff>
      <xdr:row>4</xdr:row>
      <xdr:rowOff>65210</xdr:rowOff>
    </xdr:to>
    <xdr:pic>
      <xdr:nvPicPr>
        <xdr:cNvPr id="2" name="Picture 33" descr="imp sin fon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9525"/>
          <a:ext cx="628650" cy="96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466725</xdr:colOff>
      <xdr:row>0</xdr:row>
      <xdr:rowOff>28575</xdr:rowOff>
    </xdr:from>
    <xdr:to>
      <xdr:col>11</xdr:col>
      <xdr:colOff>3464</xdr:colOff>
      <xdr:row>3</xdr:row>
      <xdr:rowOff>90054</xdr:rowOff>
    </xdr:to>
    <xdr:grpSp>
      <xdr:nvGrpSpPr>
        <xdr:cNvPr id="3" name="Grupo 2">
          <a:extLst>
            <a:ext uri="{FF2B5EF4-FFF2-40B4-BE49-F238E27FC236}">
              <a16:creationId xmlns:a16="http://schemas.microsoft.com/office/drawing/2014/main" id="{00000000-0008-0000-0200-000003000000}"/>
            </a:ext>
          </a:extLst>
        </xdr:cNvPr>
        <xdr:cNvGrpSpPr/>
      </xdr:nvGrpSpPr>
      <xdr:grpSpPr>
        <a:xfrm>
          <a:off x="13315950" y="28575"/>
          <a:ext cx="2343150" cy="909204"/>
          <a:chOff x="0" y="0"/>
          <a:chExt cx="1724026" cy="850671"/>
        </a:xfrm>
      </xdr:grpSpPr>
      <xdr:sp macro="" textlink="">
        <xdr:nvSpPr>
          <xdr:cNvPr id="4" name="Rectángulo 3">
            <a:extLst>
              <a:ext uri="{FF2B5EF4-FFF2-40B4-BE49-F238E27FC236}">
                <a16:creationId xmlns:a16="http://schemas.microsoft.com/office/drawing/2014/main" id="{00000000-0008-0000-02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2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200026</xdr:colOff>
      <xdr:row>0</xdr:row>
      <xdr:rowOff>1</xdr:rowOff>
    </xdr:from>
    <xdr:to>
      <xdr:col>2</xdr:col>
      <xdr:colOff>31247</xdr:colOff>
      <xdr:row>3</xdr:row>
      <xdr:rowOff>133350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00026" y="1"/>
          <a:ext cx="621796" cy="885824"/>
        </a:xfrm>
        <a:prstGeom prst="rect">
          <a:avLst/>
        </a:prstGeom>
      </xdr:spPr>
    </xdr:pic>
    <xdr:clientData/>
  </xdr:twoCellAnchor>
  <xdr:twoCellAnchor>
    <xdr:from>
      <xdr:col>5</xdr:col>
      <xdr:colOff>285750</xdr:colOff>
      <xdr:row>0</xdr:row>
      <xdr:rowOff>1</xdr:rowOff>
    </xdr:from>
    <xdr:to>
      <xdr:col>7</xdr:col>
      <xdr:colOff>0</xdr:colOff>
      <xdr:row>3</xdr:row>
      <xdr:rowOff>104776</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8267700" y="1"/>
          <a:ext cx="2171700" cy="857250"/>
          <a:chOff x="19125847" y="155222"/>
          <a:chExt cx="1229430" cy="854992"/>
        </a:xfrm>
      </xdr:grpSpPr>
      <xdr:sp macro="" textlink="">
        <xdr:nvSpPr>
          <xdr:cNvPr id="4" name="Rectángulo 3">
            <a:extLst>
              <a:ext uri="{FF2B5EF4-FFF2-40B4-BE49-F238E27FC236}">
                <a16:creationId xmlns:a16="http://schemas.microsoft.com/office/drawing/2014/main" id="{00000000-0008-0000-0300-000004000000}"/>
              </a:ext>
            </a:extLst>
          </xdr:cNvPr>
          <xdr:cNvSpPr/>
        </xdr:nvSpPr>
        <xdr:spPr>
          <a:xfrm>
            <a:off x="19135372" y="155222"/>
            <a:ext cx="1210380" cy="376202"/>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300-000005000000}"/>
              </a:ext>
            </a:extLst>
          </xdr:cNvPr>
          <xdr:cNvSpPr/>
        </xdr:nvSpPr>
        <xdr:spPr>
          <a:xfrm>
            <a:off x="19125847" y="626674"/>
            <a:ext cx="1229430" cy="383540"/>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19050</xdr:rowOff>
    </xdr:from>
    <xdr:to>
      <xdr:col>0</xdr:col>
      <xdr:colOff>971550</xdr:colOff>
      <xdr:row>5</xdr:row>
      <xdr:rowOff>52223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19075" y="19050"/>
          <a:ext cx="904875" cy="1185698"/>
        </a:xfrm>
        <a:prstGeom prst="rect">
          <a:avLst/>
        </a:prstGeom>
      </xdr:spPr>
    </xdr:pic>
    <xdr:clientData/>
  </xdr:twoCellAnchor>
  <xdr:twoCellAnchor>
    <xdr:from>
      <xdr:col>16</xdr:col>
      <xdr:colOff>523875</xdr:colOff>
      <xdr:row>0</xdr:row>
      <xdr:rowOff>85725</xdr:rowOff>
    </xdr:from>
    <xdr:to>
      <xdr:col>16</xdr:col>
      <xdr:colOff>761999</xdr:colOff>
      <xdr:row>4</xdr:row>
      <xdr:rowOff>85725</xdr:rowOff>
    </xdr:to>
    <xdr:grpSp>
      <xdr:nvGrpSpPr>
        <xdr:cNvPr id="3" name="Grupo 2">
          <a:extLst>
            <a:ext uri="{FF2B5EF4-FFF2-40B4-BE49-F238E27FC236}">
              <a16:creationId xmlns:a16="http://schemas.microsoft.com/office/drawing/2014/main" id="{00000000-0008-0000-0400-000003000000}"/>
            </a:ext>
          </a:extLst>
        </xdr:cNvPr>
        <xdr:cNvGrpSpPr/>
      </xdr:nvGrpSpPr>
      <xdr:grpSpPr>
        <a:xfrm>
          <a:off x="16287750" y="85725"/>
          <a:ext cx="238124" cy="1028700"/>
          <a:chOff x="0" y="0"/>
          <a:chExt cx="1724026" cy="850671"/>
        </a:xfrm>
      </xdr:grpSpPr>
      <xdr:sp macro="" textlink="">
        <xdr:nvSpPr>
          <xdr:cNvPr id="4" name="Rectángulo 3">
            <a:extLst>
              <a:ext uri="{FF2B5EF4-FFF2-40B4-BE49-F238E27FC236}">
                <a16:creationId xmlns:a16="http://schemas.microsoft.com/office/drawing/2014/main" id="{00000000-0008-0000-04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4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307975</xdr:colOff>
      <xdr:row>0</xdr:row>
      <xdr:rowOff>1</xdr:rowOff>
    </xdr:from>
    <xdr:to>
      <xdr:col>3</xdr:col>
      <xdr:colOff>358775</xdr:colOff>
      <xdr:row>4</xdr:row>
      <xdr:rowOff>132256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79500" y="1"/>
          <a:ext cx="708025" cy="970455"/>
        </a:xfrm>
        <a:prstGeom prst="rect">
          <a:avLst/>
        </a:prstGeom>
      </xdr:spPr>
    </xdr:pic>
    <xdr:clientData/>
  </xdr:twoCellAnchor>
  <xdr:twoCellAnchor>
    <xdr:from>
      <xdr:col>5</xdr:col>
      <xdr:colOff>760943</xdr:colOff>
      <xdr:row>0</xdr:row>
      <xdr:rowOff>31750</xdr:rowOff>
    </xdr:from>
    <xdr:to>
      <xdr:col>6</xdr:col>
      <xdr:colOff>760943</xdr:colOff>
      <xdr:row>4</xdr:row>
      <xdr:rowOff>118533</xdr:rowOff>
    </xdr:to>
    <xdr:grpSp>
      <xdr:nvGrpSpPr>
        <xdr:cNvPr id="3" name="Grupo 2">
          <a:extLst>
            <a:ext uri="{FF2B5EF4-FFF2-40B4-BE49-F238E27FC236}">
              <a16:creationId xmlns:a16="http://schemas.microsoft.com/office/drawing/2014/main" id="{00000000-0008-0000-0500-000003000000}"/>
            </a:ext>
          </a:extLst>
        </xdr:cNvPr>
        <xdr:cNvGrpSpPr/>
      </xdr:nvGrpSpPr>
      <xdr:grpSpPr>
        <a:xfrm>
          <a:off x="9981143" y="31750"/>
          <a:ext cx="2333625" cy="934508"/>
          <a:chOff x="0" y="0"/>
          <a:chExt cx="1724026" cy="850671"/>
        </a:xfrm>
      </xdr:grpSpPr>
      <xdr:sp macro="" textlink="">
        <xdr:nvSpPr>
          <xdr:cNvPr id="4" name="Rectángulo 3">
            <a:extLst>
              <a:ext uri="{FF2B5EF4-FFF2-40B4-BE49-F238E27FC236}">
                <a16:creationId xmlns:a16="http://schemas.microsoft.com/office/drawing/2014/main" id="{00000000-0008-0000-05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5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190498</xdr:colOff>
      <xdr:row>0</xdr:row>
      <xdr:rowOff>10584</xdr:rowOff>
    </xdr:from>
    <xdr:to>
      <xdr:col>3</xdr:col>
      <xdr:colOff>341233</xdr:colOff>
      <xdr:row>4</xdr:row>
      <xdr:rowOff>76201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62023" y="10584"/>
          <a:ext cx="807960" cy="903817"/>
        </a:xfrm>
        <a:prstGeom prst="rect">
          <a:avLst/>
        </a:prstGeom>
      </xdr:spPr>
    </xdr:pic>
    <xdr:clientData/>
  </xdr:twoCellAnchor>
  <xdr:twoCellAnchor>
    <xdr:from>
      <xdr:col>6</xdr:col>
      <xdr:colOff>0</xdr:colOff>
      <xdr:row>0</xdr:row>
      <xdr:rowOff>0</xdr:rowOff>
    </xdr:from>
    <xdr:to>
      <xdr:col>8</xdr:col>
      <xdr:colOff>41011</xdr:colOff>
      <xdr:row>4</xdr:row>
      <xdr:rowOff>76200</xdr:rowOff>
    </xdr:to>
    <xdr:grpSp>
      <xdr:nvGrpSpPr>
        <xdr:cNvPr id="3" name="Grupo 2">
          <a:extLst>
            <a:ext uri="{FF2B5EF4-FFF2-40B4-BE49-F238E27FC236}">
              <a16:creationId xmlns:a16="http://schemas.microsoft.com/office/drawing/2014/main" id="{00000000-0008-0000-0600-000003000000}"/>
            </a:ext>
          </a:extLst>
        </xdr:cNvPr>
        <xdr:cNvGrpSpPr/>
      </xdr:nvGrpSpPr>
      <xdr:grpSpPr>
        <a:xfrm>
          <a:off x="9820275" y="0"/>
          <a:ext cx="1641211" cy="952500"/>
          <a:chOff x="0" y="0"/>
          <a:chExt cx="1724026" cy="850671"/>
        </a:xfrm>
      </xdr:grpSpPr>
      <xdr:sp macro="" textlink="">
        <xdr:nvSpPr>
          <xdr:cNvPr id="4" name="Rectángulo 3">
            <a:extLst>
              <a:ext uri="{FF2B5EF4-FFF2-40B4-BE49-F238E27FC236}">
                <a16:creationId xmlns:a16="http://schemas.microsoft.com/office/drawing/2014/main" id="{00000000-0008-0000-06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6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10584</xdr:rowOff>
    </xdr:from>
    <xdr:to>
      <xdr:col>3</xdr:col>
      <xdr:colOff>104775</xdr:colOff>
      <xdr:row>4</xdr:row>
      <xdr:rowOff>122872</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62025" y="10584"/>
          <a:ext cx="571500" cy="950488"/>
        </a:xfrm>
        <a:prstGeom prst="rect">
          <a:avLst/>
        </a:prstGeom>
      </xdr:spPr>
    </xdr:pic>
    <xdr:clientData/>
  </xdr:twoCellAnchor>
  <xdr:twoCellAnchor>
    <xdr:from>
      <xdr:col>5</xdr:col>
      <xdr:colOff>685800</xdr:colOff>
      <xdr:row>0</xdr:row>
      <xdr:rowOff>38100</xdr:rowOff>
    </xdr:from>
    <xdr:to>
      <xdr:col>6</xdr:col>
      <xdr:colOff>757767</xdr:colOff>
      <xdr:row>4</xdr:row>
      <xdr:rowOff>104775</xdr:rowOff>
    </xdr:to>
    <xdr:grpSp>
      <xdr:nvGrpSpPr>
        <xdr:cNvPr id="3" name="Grupo 2">
          <a:extLst>
            <a:ext uri="{FF2B5EF4-FFF2-40B4-BE49-F238E27FC236}">
              <a16:creationId xmlns:a16="http://schemas.microsoft.com/office/drawing/2014/main" id="{00000000-0008-0000-0700-000003000000}"/>
            </a:ext>
          </a:extLst>
        </xdr:cNvPr>
        <xdr:cNvGrpSpPr/>
      </xdr:nvGrpSpPr>
      <xdr:grpSpPr>
        <a:xfrm>
          <a:off x="8058150" y="38100"/>
          <a:ext cx="2157942" cy="942975"/>
          <a:chOff x="0" y="0"/>
          <a:chExt cx="1724026" cy="850671"/>
        </a:xfrm>
      </xdr:grpSpPr>
      <xdr:sp macro="" textlink="">
        <xdr:nvSpPr>
          <xdr:cNvPr id="4" name="Rectángulo 3">
            <a:extLst>
              <a:ext uri="{FF2B5EF4-FFF2-40B4-BE49-F238E27FC236}">
                <a16:creationId xmlns:a16="http://schemas.microsoft.com/office/drawing/2014/main" id="{00000000-0008-0000-0700-000004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0000000-0008-0000-0700-000005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0</xdr:row>
      <xdr:rowOff>85270</xdr:rowOff>
    </xdr:from>
    <xdr:to>
      <xdr:col>1</xdr:col>
      <xdr:colOff>400050</xdr:colOff>
      <xdr:row>5</xdr:row>
      <xdr:rowOff>209550</xdr:rowOff>
    </xdr:to>
    <xdr:pic>
      <xdr:nvPicPr>
        <xdr:cNvPr id="6" name="Imagen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85270"/>
          <a:ext cx="800100" cy="1114880"/>
        </a:xfrm>
        <a:prstGeom prst="rect">
          <a:avLst/>
        </a:prstGeom>
      </xdr:spPr>
    </xdr:pic>
    <xdr:clientData/>
  </xdr:twoCellAnchor>
  <xdr:twoCellAnchor>
    <xdr:from>
      <xdr:col>7</xdr:col>
      <xdr:colOff>323850</xdr:colOff>
      <xdr:row>0</xdr:row>
      <xdr:rowOff>139246</xdr:rowOff>
    </xdr:from>
    <xdr:to>
      <xdr:col>8</xdr:col>
      <xdr:colOff>758371</xdr:colOff>
      <xdr:row>4</xdr:row>
      <xdr:rowOff>0</xdr:rowOff>
    </xdr:to>
    <xdr:grpSp>
      <xdr:nvGrpSpPr>
        <xdr:cNvPr id="7" name="Grupo 6">
          <a:extLst>
            <a:ext uri="{FF2B5EF4-FFF2-40B4-BE49-F238E27FC236}">
              <a16:creationId xmlns:a16="http://schemas.microsoft.com/office/drawing/2014/main" id="{00000000-0008-0000-0800-000007000000}"/>
            </a:ext>
          </a:extLst>
        </xdr:cNvPr>
        <xdr:cNvGrpSpPr/>
      </xdr:nvGrpSpPr>
      <xdr:grpSpPr>
        <a:xfrm>
          <a:off x="10325100" y="139246"/>
          <a:ext cx="1815646" cy="746579"/>
          <a:chOff x="19125847" y="155222"/>
          <a:chExt cx="1229430" cy="854992"/>
        </a:xfrm>
      </xdr:grpSpPr>
      <xdr:sp macro="" textlink="">
        <xdr:nvSpPr>
          <xdr:cNvPr id="8" name="Rectángulo 7">
            <a:extLst>
              <a:ext uri="{FF2B5EF4-FFF2-40B4-BE49-F238E27FC236}">
                <a16:creationId xmlns:a16="http://schemas.microsoft.com/office/drawing/2014/main" id="{00000000-0008-0000-0800-000008000000}"/>
              </a:ext>
            </a:extLst>
          </xdr:cNvPr>
          <xdr:cNvSpPr/>
        </xdr:nvSpPr>
        <xdr:spPr>
          <a:xfrm>
            <a:off x="19135372" y="155222"/>
            <a:ext cx="1210380" cy="376202"/>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00000000-0008-0000-0800-000009000000}"/>
              </a:ext>
            </a:extLst>
          </xdr:cNvPr>
          <xdr:cNvSpPr/>
        </xdr:nvSpPr>
        <xdr:spPr>
          <a:xfrm>
            <a:off x="19125847" y="626674"/>
            <a:ext cx="1229430" cy="383540"/>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63</xdr:col>
      <xdr:colOff>0</xdr:colOff>
      <xdr:row>48</xdr:row>
      <xdr:rowOff>0</xdr:rowOff>
    </xdr:from>
    <xdr:to>
      <xdr:col>63</xdr:col>
      <xdr:colOff>304800</xdr:colOff>
      <xdr:row>48</xdr:row>
      <xdr:rowOff>304800</xdr:rowOff>
    </xdr:to>
    <xdr:sp macro="" textlink="">
      <xdr:nvSpPr>
        <xdr:cNvPr id="10" name="AutoShape 1" descr="data:image/jpeg;base64,/9j/4AAQSkZJRgABAQAAAQABAAD/4gIoSUNDX1BST0ZJTEUAAQEAAAIYAAAAAAQwAABtbnRyUkdCIFhZWiAAAAAAAAAAAAAAAABhY3NwAAAAAAAAAAAAAAAAAAAAAAAAAAAAAAAAAAAAAQAA9tYAAQAAAADTLQAAAAAAAAAAAAAAAAAAAAAAAAAAAAAAAAAAAAAAAAAAAAAAAAAAAAAAAAAAAAAAAAAAAAlkZXNjAAAA8AAAAHRyWFlaAAABZAAAABRnWFlaAAABeAAAABRiWFlaAAABjAAAABRyVFJDAAABoAAAAChnVFJDAAABoAAAAChiVFJDAAABoAAAACh3dHB0AAAByAAAABRjcHJ0AAAB3AAAADxtbHVjAAAAAAAAAAEAAAAMZW5VUwAAAFgAAAAcAHMAUgBHAEIAAAAAAAAAAAAAAAAAAAAAAAAAAAAAAAAAAAAAAAAAAAAAAAAAAAAAAAAAAAAAAAAAAAAAAAAAAAAAAAAAAAAAAAAAAAAAAAAAAAAAAAAAAFhZWiAAAAAAAABvogAAOPUAAAOQWFlaIAAAAAAAAGKZAAC3hQAAGNpYWVogAAAAAAAAJKAAAA+EAAC2z3BhcmEAAAAAAAQAAAACZmYAAPKnAAANWQAAE9AAAApbAAAAAAAAAABYWVogAAAAAAAA9tYAAQAAAADTLW1sdWMAAAAAAAAAAQAAAAxlblVTAAAAIAAAABwARwBvAG8AZwBsAGUAIABJAG4AYwAuACAAMgAwADEANv/bAEMAEAsMDgwKEA4NDhIREBMYKBoYFhYYMSMlHSg6Mz08OTM4N0BIXE5ARFdFNzhQbVFXX2JnaGc+TXF5cGR4XGVnY//bAEMBERISGBUYLxoaL2NCOEJjY2NjY2NjY2NjY2NjY2NjY2NjY2NjY2NjY2NjY2NjY2NjY2NjY2NjY2NjY2NjY2NjY//AABEIAY8CTwMBIgACEQEDEQH/xAAbAAEAAgMBAQAAAAAAAAAAAAAABgcDBAUCAf/EAEwQAAEDAwMBBQUEBgYIBQQDAAEAAgMEBREGEiExBxNBUWEUInGBkRUyobEjNkJzssEzNDVSdNEWJFRyk6Lh8BeCksLSN1NVYkOEo//EABQBAQAAAAAAAAAAAAAAAAAAAAD/xAAUEQEAAAAAAAAAAAAAAAAAAAAA/9oADAMBAAIRAxEAPwCwEREBERAREQEREBERAREQEREBERAREQEREBERAREQEREBERAREQEREBERAREQEREBERAREQEREBERAREQEREBERAREQEREBERAREQEREBERAREQEREBERAREQEREBERAREQEREBERAREQEREBERAREQEREBERARcK/wCqaCyMaJHGaZ5IEcWCR6ny5+ah9R2jXGWB7IaWGGQjiQEuLfkeEFmoqpotf3mCffUvZVR4xscxrefPICsOzX633qPNHNmRrQXxuGHMz4evyQdNERAREQEREBERAREQEREBERAREQEREBERAREQEREBERAREQEREBERAREQEREBERAREQEREBERAREQEREBERAREQEREBERAREQEREBERAREQEREBEXOvV6o7HSiorHOw44axgy5x9EGa43GltlJJU1coYyMZI8T4DA+Krq+a0r7tU+y2jvYIJMNaAAJHHg9R058j0UevN0qLxcZKmeRz8nEYP7LfAAeH+asHQum4qGiiuVVEfbJQS0Pb/RjOBj4jx9UEU1XZ46Ga3RwRvNXUQh07S8vcZDjOfnlYqXRl8nqY4pKN0LHHBke4Yb8cZVrmgo3VgqzSQGpHSYxjf0x169FsoIBU9m0baeR1PcHOlAy0SMw0n1Iyolp2r+zr/STSyugjbIBKcke74g+iuxUnqYE6muIAyfaH/mgutfV8HQL6gIiICIiAiIgIiICIiAiIgIiICIiAiL4SAMk4CD6uddb3b7RCX1k7WnB2sHLnEDOB6/FRLV+swxrKay1WS5rhLIwdM8DB6gjn8FBM1NwrBl0lRUTOAy4lznE8DkoLOpe0GzVFQ2J7amnBz+klY3aOPHBJ/BSiKWOeJssTg9jxlrh0IVR3DRV5oKUVDoo5m4LnCJxJYAM85AW9oXUc1DXRW2pk/1OUkN3k/o3ckY+J4x6oLRREQEREBFjqJ4qaB887wyKMbnOPQBVPcNaXirrGzxTOp44n7mRxnj4O/vDjxQW4i1LXWsuVugrIg4MlbuG4YK20BERAREQEREBERAREQEREBERAREQEREBERAREQEREBERAREQEREBERAREQatxr6e2UUlXVP2RRjJ8z6D1Kp6+3+tvk4dUyZjjJEbAMADPXHmuhrm8/at5MUL801ONjdr9zXHxcPLqB8ltaN0k66PZX1zS2ja7LWEf0pH8v+oQdDQGnaaophc62nc6Rkp7nd91wxjOPHBz8wrBXljWsY1jAA1owAPAL0gIiICqhv/wBS/wD++f4lY92vFFaIDJWTtjJaSxmfefjyHj1Vc6OH2zrI1VX/AEnvVHucDdkfhygtZERAREQEREBERAREQEREBcFur7Q67/Zwld3m7Z3mBszjpnPnx8V162o9koaip27+5jdJtzjOBnGVRVRL39TLNjb3jy7Gc4ycoL7X1cbSFXLXaYop5tu8tLPdGBhri0fgAuygIiIChXaNefZqKO2wPxLPkybX4LW+RHiDk/RTGeaOnhfNM9scbBlznHAAVU2+ePU2s45q+RscT35bFKd4IB4j8OqDRstllv8AWxU9JGYmMaO/lcdwHJ976dB6dVZtm0tbLNP39NG50xbje85x548l06OipaCEw0cDIIy7cWsGBnz/AAWwgKoNZWx1m1C90LtscpE0RDsuHn/zZVvqpe0GrlqNTzQv27KdrWMwOcFodz8yUFmWWqbWWeknZL3u6Ju5+c5cBg/POVvLmabpIqKwUUMO7Z3Qf7xycu94/iSumgIi+HgFBXfaPeKlldHbYXyRRiImTa8gSh3gR6YP1UauVouVloYTVHu46znug4593+8PmvlZLU6gv+0T9/LPJsje8bBjPHGTgei7uvKWSs1dS0sWO8lhjjbk4GS4hBNNH/qtb/3X8yu0sNHTx0lJFBExsbI2gBregWZAREQEREBFqV1zobdt9tqooC8EtD3AbseSh1z7R4m747bSF+W+7NI7GD/u45+qCeIqq/8AEK9+VL/wz/mpFau0OiqphFW0zqTJaGv37289SeBgIJmi+AhzQQcg8gr6gIiICIiAiIgIiICIiAi5F21La7PO2GsqMSuGdrGlxHxx0Wa13y3XdmaKqY93P6MnD8Dx29cIOiiIgIiICIiAiIgIiICiuu75Hb7TJRRyMNVUtLdh5IYeCfT0+Ck8skcMbpJXtjjaMuc44AHmSqTv91feLtNVv3BpOI2k52t8B+aD3p6zzXq6RU7I3OhDgZnDjazPPPgcZwrlo6WGipY6anYGRRjDWhcrSFo+x7HHE8ETSnvJMkHBIAwCPDAC7iAiIgIi599ucdotU1XIRlowxpcGlzvIZ8fH5IIF2lXCmq7hTU8EgfJTB7ZccgE44+PBXe7OLaKWzSVb2SMlqXD74wC0fdI+OSq5p4qm73RrAe9qamTJLjjc48lXjTwRU0EcEDAyKNoa1o8AEGRERAREQEREBERAREQEREHO1BLHDYa90sjWNMD2guOOS0gD5lUgrd1/+qdV/vM/jCqJBdWlqI2/TlFTmTvMM37sY+8S7+a6y1LV/ZNH+4Z/CFtoCIiCI9o1y9kszKVkjmS1LjwBw5g+8D9QoroC0m4XsVLs91RlshIdg7s+78uCvfaFdhX3ltLHtMdHuZnaQdxxuB+gUn7OKMQWJ9Q6AxyzyH3nAje0D3flyUEuREQFUvaDVyVGp5oXhobTtaxmByQWh3PzJVtKptUxtl1/LHINzHzQtcD4gtYgs20f2PQ/4eP+ELcXiKNkMTIo2hrGNDWgeAHRe0Bc2+3eGyW41czHP94Ma0ftOPQZ8Oi6ShusL9RwXOjttXDFNTbu8qBIxxLf7pbgj180Hq6MkuGvrfSbmRx0UftLSG8uyRkHn0CipuX2rr+lqWyOfEauMRbhghu7gfmsFBq+4UFfW1kUVM+WscHP3tcQ3GeG88Dlcu23GotlfHWUxaJGHOHDIPofRBeqKnI9Y31k7ZDXPeGuDtjgNp56H0Vi6S1D9v29z5hHHUxu2vYw9RxhwHUDnHyKDvIiICh2p9bxW2WWioGNnqGgtdJu92N3ljxPXx4WprHWT4JKi128NDwQ19Q1wdxjkDHQ54+qj1g0hX3pzpJQ+lg2hwllYffz5Z65HOUGjbrVc9R1czoGmaTl8kjzgZJ8T5ld2bs6uDKNkkVRFJUHG6EjaG+fvZ5+isK122mtNEylpGbY2Dqerj5n1W4ggD+zt9TBTO9qjpZGwtbKwR7svHU5yFD7zY66yTMjrYtoeMte3lp9M+f+au9aF6tkV2tk9JK1uXsIY5wzsdjg/IoIV2faj2P+yq6cBhI9nLvM/s5/IeZViKiqqnqbPdHROOypppAQWnOCOQfyV30jnPpIXuOXOjaSfM4QZkREBFyLnqa022NxmrInvDiwxxOD3B3PBA5HRQyr7SK905NHSU7IcDAlDnO+oIQWUijWl9WwXthjqO6pqlu1u0yAd645ztB58PXqpKgIiICIiCpu0ON7dTyvcxwY9jNriOHYAzhcKmdEHwhs8tM8kiWXqAPDAHKui6Wmhu8IiroBK1py05IIPxHxVfag0HUUEL6m3vdUwsxmM/0g8z6/AcoN/SWtnyTex3qYHef0c7hjB8neGPX4qexyMmjbJE9r2OGWuacgj0KoR7HxvcyRrmPacFrhggrtac1LV2OrDt7paZ2BJETngeXkeSguRFxbNqi13hgEM4jm4zFJ7pBPQDPBPwXaQEREBERARFhq6qGipZamofsiibuc7BOB8AghvaJfpKWJlrpXgOmaTP7pyGnoAenPP0XB0JYPtS4+2TbmwUr2uHu8PdnOMnjw5HquDX1lRd7lJUPaXSzvyGMycZ8Arg07aWWa0RUjQ3f96Rzc4c49Tz8Ag6fRfURARF8JDWlziABySfBAJDQSSABySfBVHrW/G8XR0UYAp6VzmMLXZ3843eR6cfFdXWmsDUukt1skxCDiWVv7ePAemfH08lyNK6YnvtT3kgdHRM+/J03HyH/fgg7XZlbWvnqbhIx+WARxkj3TnqenUYH1VirDS0sFFTMp6aMRxRjDWjwCzICIiAiIgIiICIiAiIgIiIIt2ibf9G35qDGd7cR5H6T3h588deFWVxghp6x0VOZTGGtI71u12S0E8YHiT8lZXaFRzzWqGspzl1HJ3hbt3E9OcenXlV5TVU1wv9NPVuEskk8YcS0AHBA6DjoEFyWr+yaP9wz+ELbXwANADQABwAPBfUBa9fVRUVDNUzuLYo2kuIGcLYUa1/WPo9NSBjWu9oeIXZ8AQTkfRBU7Wy1Ewaxr5ZXngAFznH+avS3UcdvoIKOJznMhYGNLupHqqn0RRurNTU2xwb3B7458QCOPxVwoCIiDHPMyngkmlOI42l7jjOABkqoqDvdQa0jcZ8ulnLxI4dWsGRx8GgKxNa1M1LpaskgfseQ1mcA8OcAR9CVEuzS299cJrhJFuZA0tjk3fdeevGf7pKCyljnnipoXzTyNjjYMuc44ASeeKmgfNO9scbBlznHgKrdWatfe91FSx7aRsoLHjIdJgEcjyOc4x5INi/69rKmaSG1lsFOHe7Lt9945Hjxg9emVFTDUT00lY4l8cbmsc9zskE5wPwKmGldGQ1dH7fdRKAHHFOQW5Aznd4/RRmngbdL2KShzTwVM/wCjY4khoycZ88BB0q7TUVHpGnu7pnunmc3DRjaGuHwzn5rq9mdvinmrKmem37A1sb3N4yc7gPA+Cz9qH6KK1xR+5H+l9xvA42Y4XT7Nf1bf/iHfk1B27tZaS5W2elMETXSMIY7bja7HB48iqt09PU2bVVPHsw/vhC9rwRw47c4+ByFciqPWkdTQavmqcd257mzQuyDwMAH6tPVBbiiGu9Rm3UnsNFOwVcvEmOXMZ/In18CundtQR2aww1lRmSeWNvdtx995A+nmqu/17U1+8H1VU70aAAP5Afgg6ekdMz3qrbVT746Njtxk8XkHoM9eepVsgBrQ1oAA4AHgtO0W+O12uno4gAI2gOwSQXdSefM5K3UBERAREQUzrL9arh+8H8IVv0P9Rp/3TfyVMX6qFzv9VPDG8d9JhrOpzwPBW5PXw2mxNq6vLWRRNyMHJOAAPrwgy3a6UtooX1VXIGtb0b4uPkAqz1BrGvvEroaQvp6VwDRE3lzjweT8fJc2519ZqO8vexj3OneO7gaSQMDHT4Dn5qwdM6NpLZDFUVsYmrh72SciM+QHQ/jygids0Jdq6Rr6sCmie0P3vcC45xxjOQefFTOl0PY6en7p9M6d3P6SR53fhgfgpGiCkLxb5bRdZomsnjjZK5sMj2kF4B6g+Ph0Vk6L1F9s0HdVUzDXRcObjBc3wd6+OcLD2kQmTTrXtj3OZM0lwbktGDn4DoohoCphptTRd8/b3rDGzgnLjjAQW2iIgIiICIiDgal0vSXulOxjIatpLmSgYyT13Y6+Cq682erstaaarZ6tePuvHmFeC516s1Le6J1PVMGedkgHvMPmEFIse6N7XscWuachwOCCpLadcXW2xd1I5tXGBhgl6t+Y5PzXKvNlrLNWPgqYzgctkby1w8DlfLTaJ7s6RtPJC0xlue8ft4Jxn5dSgn0faJQCRkdRR1UTjgPJAw3Pj1zhSGgv1ruLS6krYngO2+9lpz8DhVleNO3ejpi55irYAQ908J3kHhoBJ97y46LgESQych0cjTnyIKC/UVK0WpbxQyukhr5nFw2nvXd4Po7KktHq7UNNSSz1dLFUxgNfvc5rNoI4wB16/JBYqr/tHvjmltnia5vSSR+cZHgPh1z8lsUvaPTeytdWUM7ZTnHdAFh+ZIUBulfLc7hNWTE7pXF20uJ2jyGfAIJJ2eWf266Orpm5ipMFucjLz0Ix1xj8VaSri263prZYaekoqB76mJg7zLQGHzdkHP4L1D2i108zIo7bAXvcGtHeEZJ+KCxV8c4NaXOIDQMknoFW111rfRTQTRQQ0bJCcOaWyb/kc4UduGortcnZqa6XGzYWsOxpHqBgHqgse960tlr3xRPNTUDjZGOGnGQSehHTooBedWXS7uLXzmGDORFFwBxg89T49StO12S4XaUMo6dzxxl54aBnGc/5KW2ns9qae5wS3CWlmpmEl8bHOyeDjwHjhBxNL6Vqb1VB87Hw0bOXvIwXeQH+atikpYKKmjp6aNscUYDWtHl/NZGNaxjWMaGtaMAAYAC9ICIiAiIgIvhIa0lxAA5JPgudU361UlTHTz1sTZZMbWjJzk46jhB0kXlj2yNDmODmnoQchekBERAREQEREHB1tUzUml6uSB+xzg1hOAfdcQCOfQlVbYKaarvtFFAze/vmuxkDhpyevoCrA7Sa10FjjpgwEVMmC4n7u3BUY7O6OSo1Iyoa5obTMc54PU5aW8fMoLXREQFXHaXdnyVUVrYXBkeJJAQMOJHu4PXgZ+qsdU9resjrdTVTo2uaIj3J3eJbwfkg7XZjQb6yqr3F47pojbxw7dnP02j6qx1HtC0clHpmnEjmnviZm7fAOxjPqpCgIiIIT2nve22UbWucGulO4A8HjxW72eUbabTUc7XEmpe57gfDBLePoobqqvlvmpzSxVO+nEjYoQchrScAnHxJ5Up1Xd3acsdNbqIxx1T4w07Bja3xcOMcnP1yg4vaJfH1Ff8AZkErhBCB3gBGHuxnqPLPTzCy6A006Wf7Tr6dpgDT3DX9S7P3seWM9fNcvRtikvd1FTUsElJE4umL3HL3Y4Hqc4KtljGxsaxjQ1rRgNAwAPJByNWXL7LsFRM2bupnDZEducuPh08geqrDSLHP1Pb9rS7bKCcDOB5qY9p9ZG23UtEWu7ySXvQfDDQQf4gud2Y0bX1lZW7yHQsEYbjg7sn/ANqDS7RpjJqMMEm5jIm+6HZDTzn4Hop7pW2/Zdhp4HQ91M4b5W7s++evj6DoqocZb/fztDIpa2bgEna0kq7mjDQPIIPqrjX9DU3LVNJS0cXezPpQQ3IGcOeT1VjqqNc3Od2qpDE50D6Vgia+NxBI65z/AObCDHrO61FRVx21xYIKNjAA3By7aMnPzx8lL9Dadit9uir6iH/XZmk5cQdjSeMY45GD58qNdn9m+0rk+vqoxJBDkYeA5r3kdCD8cqz2taxoa0BrQMAAYACD0iIgIiICIiCstLWSMV1Td7sx8FLRyF7HP90FwOenU44Pr6rV1LdZdSahZSUEznUzi2Jm3cGv5zuLfQny8F71xqE3a4CjoZZHUkYDS0DAe/J58yOnXxCl2kNMQWalbUzBslbIMl+PuA+Az/3yg96V0pBYo+9m2TVrsgyDOGjybn0/mpGiICIiDBW00NZRy01QzfFI0tc3JGR8lRdLUy0dTHU079ksTg5jsA4I9Cr5d90/BUCgv9vLQfRfV4jc18bXNIc0jgg5BXtAREQEREBERBr11FT3CkkpqqJskUgwQR+I8j6qt75oyss7jUW9orKcxu37mAmPg5OD6dD1yrQRBSlk1BX2OU+yyHu3OBfE7lp8+PA+GVZNHBadW2w1c9rDO+wDK9jWvcR5OHOMjHh0WlqHQ9FWtmqqLdBUYLyxjch5xwAOMZK3NNXGCqssNHTPhoquAYkgAzsw/ByOOv8A7kGhXdndtne00k8tK0DkffyfmVya3s8uZkEdLXwy00Y/RiZ7gW55PABA5U7pbtQVlVJTU1VHLNHnexp5GDg/is1bVRUVJLUzODY425JJ4QU1fbRX2WaKkrpA9oBdHseXM564z08PBebPYq+9S7aKHLQQHSO4azPn9F5u9ynvl1kq5Whr5DhrR+yPAevxVs6YtD7JZo6OWQSSZL3Fo4BPUDzQQiPs9vkW7u6ykZuaWu2yvGQeoPu9F4/8OLx/tFD/AMR//wAVaKIK4oezapc5/t9bFGMDb3GX5+OQFI4NDWKF8b/Z3vcwg+9ISCR5j+SkiIMcEEVNE2KCJkUbfusY0NA+ACyIiAiIgIiIC+EgAknAHUlfVXvaBqSVszrTRyBse39O5ruST+wfl9coOZrHVFTXXCSlo6lzKOPLP0TyO9z1z5jwx6LgvtFfHbxXvpntpT0kOMHnHx6qRaG0xHdnmvrC11NDJtEWPvuAB59OR8eVl7RbvFPVR2qGItFIQXO6DJHQDyxhB3ezaqlnsMkMhBZTylkYx0B94/iSpeuBoy0i02GJrsd9P+lkIdkHPTHywu+gIiICIiAiIgg3aj/UKD9678lzuy/+1K39yP4l57T5ZDeKWHvHd0KcPDM8Z3OGcefC6PZhSRex1dZg98ZO6znjbgH80E7REQad1rmW22VFZIHFsTc4aAT5eKpZvtN2uudve1NTKXEAAbnE5Ks/tArTR6ZkYGb/AGmQQ5zjbwXZ/wCX8VXukRnVFv8A3oQXLFHHDG2OJjY42jDWtGAB5AL2iIC4WsLwLRY5XNdieZpjiAcQcngkEeIzldzp1VSa4vP2tejHC8upqcbGBriWuPJLseB5x8kGxoK0zVt4bcZY2PpacuL3S85fjjHqCQVydTXGW632pmfuwH92xm4uDQOOPjjPzUnmZJpPRD4HSB1TcHEja3LWggAj/wBP4lcrs+tsVffu9m2ubSsMmxzdwceg+hOfkgnmkrPDabLEIy5z6hrZZHO8yOmPTou4i+IK37T6iKS4UcLHgyRMdvb/AHc4wtmwkaf0NU3HIhqqn7jne8HHnZx8CVHtZ1UdfqmpMOcMcITu/vN90/LIXS1k77Ms1ssbDCHsYH1LIx+2AAHZ9cuQeuzW2xVVyqayXa40oaGNc0Hl2efQjb+Ks1RLs6tvsllfVPjcyWqcDknhzB90j6lS1Bjmmjp4JJpnBkcbS97j4ADJKpS7VT71fpp4o/fqJA1jGnOTwB9VZmurl7Bp6ZjJGtlqB3Qa4Z3NPDsfIqv9HWuS53+n27mxwPEr3gZxjkA/EjCC0NO2tlos8FK1o3gbpHbQC5x55x1x0+S6aIgIiICIiAoprrUQtdCaOlmcytmbwWD7jOhOfA9cY8lILncaa1UT6ureWxs8upPkPVVVRUdy1le3SSSEjI7yV3SNuegH1wEEi7P9OxyQi710ZfIXnuA8ZGOPf+Oc/RT5YaWnjpKaOCFjWRxtwGtGB9FmQEREBERB8IyMKj75SxUV6rKaAERRSua0E5wAVeCpTU5zqW4kf/fd+aC1dJ/qxbv3IXXWvQUkVDQw0sAIiiaGtBOThbCAiIgIiICIiAiIgKG6q0U67Vctwo6gMqXhuYnj3XEYGc+HA8ipkiCJ6c0g23uoaur2Nq6ZrwRH0c4uOCT4+6cYWn2l3OWCkp7fHuaJzve8OxkDjaR48kH5KayyNiifI77rGlxx5BUheKx9zvFTUh75BLKe73ddufdH0wgkHZ1afbLs6uk/o6QAjDsHeenyxlWkuFo+zi0WSJr24qJmiSXLdrgSM7T8M4XdQEREBERAREQEREBERBo3i5R2m2TVku0920lrS7bvd4Nz6qEaHoae6TVVZdmQ1Lql+2ITe84uaMu6+jmrB2hX4VlWLZBvbHTuPeknh7uMcemOvqtvsxt2fabjJGwgERxu8WnHvfgQgnlPBFSwNhp42xRMGGsaMAKq6Cjn1NrSR04GwSl0zgzLQ1vQEeuAPmpzre4/Z+nagMfGJZx3TWu6uB4dj5Fczs0o447RNVfonSySkbmnLg0Ae6fLnnHqgmLGNjY1jGhrWjAA6AL0iICIiAiIgIiIKl7Qa32vUr4+72ezMEWc53ftZ9Pvfgpj2eUXsum2zd5u9qe6TGMbce7j1+7lVlc55ai5VMszy+R0hy53U44Vxaaovs/T9HTGTvNrN27GPvEu/mg6iIiCEdp9XE220tGd3evm70ccbQCD/EFzuzCi311XXd5jumCLZjruOc5/8v4rX7Sq3v73HS93t9mZ97P3t2D08FJezmCJmnBM1gEkkjg9w6uweEErRFy7/fKWxURnqDue7IjiBwXn/vHPqg5mvbt9nWN0DP6WsDoxluRtxh34FQ7QtikuN1jrJGH2WmfuL84y8cgDz5xlcyaW46pvQ4MtRKdrWjoxufwAyrcs1rp7Pb2UtMzaB7zj1LneJP0/BBEu1CaL2aig3t70PLyzPO3GM/VZOy+GP7OrJ9je973ZvxztwDhcntP/ALcpf8MP4nKT9n1P3OmYZfc/TOc73W4PDiOTnk8eiCTrVuU0VPbqiWZ7Y42xnLnHAHgtpcPWf6qXD/cH8QQVbp2kirr9R00+e7kkw7acFbl6hqbtrKqpRJvlfUuij3u4ABOB8FzLZcJLZV+0wxxPkDSG943IbnxHqpR2bWyOquM9dLtd7KGhrC3PvOzh2fDGPxQWNRUsdDRw0sOe7haGN3HJwFnREED7Uv6rbv8Aff8AkFqdl39fr/3TfzWr2k1nfXyKnZPvjhhGWA5DHknPzxhczSl/NguJkdGHwS4bKPEDzHwQXIi1qC4Utxg76jnZMzoSxwODjOD6rZQEREBEXG1ZcfsywVEzZHxyvHdxOZ1Dj0/JBDu0e8+0Vkdtgf8Ao4Mul2vyHOPgR5jH4qZaVtP2NZIqd39K495Jh2RuIHT6BQbs8tElVdfb5YA6mgHD3D9vwx6j+atBB9REQEREBERB5d90/BUJBDJUTMhhY6SR52ta0ZJKvS4VcVDQzVU+e7iaXOwMnCpzS/6y27/EN/NBdbfuj4L6iICIiAiIgIiICIiAiIgj+trl9nadmLZHRzTERxlo8ep/AFV5oy2/aWoYGOjbJFEDLK1x/ZHH5kLY11ePtO+PijIMFN+jaQCCT+1nPrkL7oe4U9murqq4F8UE8Do437CQ47m/5FBbSLzG9ksbZI3texwBa5pyCD4gr0gIvEkjIY3SSvaxjRlznHAA9SqvZr+6i6sqJREadvuvgYCGuGeoyc5/D0QWmi8xu3xtfjG4Ar0gxVFRDSwumqJWQxN+8+RwaB4dSlPUQ1ULZqeVk0TvuvjcHNPh1Ch3ae4i1UYBIBmOR58LndmFTMa6qpTI4wCLeGeAdkDKCx0XwkNaS4gAcknwWtTXGhq5DHS1lPO8DJbHK1xA88AoNpYKyqioaSWqnJEUTS5xAycBZ1DO0W8+yW9lvhf+lqM95tcMtYPAj1z+CCASPqb5eS4NZ7RVy8AcN3E+quujpoqOkjp4I2xxsbgNb0CgPZrZ+8mmusoO1n6OLkYJ/ayOvHGFKtUagjsFAJNm+olyIWkHBI8T6DIQQvtHuwqrnHb48GOlGXHaQd56j4YwpxpSkkodOUUEzQJAwk4OepJH4EKutHWx961E2ebJjgcJpCHDrnLRz1GRhW2BgYCD6iIg1nXCjbVikdVwCpPSEyDeeM9OvRbKp692m5f6VTwCJ4mqJnvhOfvNySMH4LvaW1n7DGbdey9ghGxkhadzccbXD/vpygsNFip6iCqi7ymmjmjzjdG4OH1CyoCIuNq6uFBpusk2lxfGYhg4wXDAPyygp6s/rs/7x35q8bd/Z1L+5Z+QVMWGJ899oWsjdIe/YSAM8BwJPwwrvAwMDog+r45wa0ucQABkk+C+rVuUscNuqXyvaxgjdlzjgDhBTWoat1bfq2Z03fNMzwx4OQWAkNwfLGFaukaOOj01RNiLiJYmyu3HxcAT8lUdr9k+0YPb3vjpg7MjmDJA+hUv1Lrp8hjp7FIYom8um24J9AD0Hy8kEwvmoaGyU73TSsfOB7sDXje7PTjqB6qpbhX1t9uXezZlnkO1kcYJx5BoXmGGvvty2sD6iqmOSf5nyCs3S+kILG508zxUVR4a/GAweg8/+iDxo/SjLNF7VVe9XPHyjHkPVSlFqw3KgqJu5graaWXn3GStc7jrwCgifadC99rpZWRuc2OU73BuQ0EYGT4crX7NrzuY+0zvGW5fDucBx1LQPHxKmlxoILnQy0dU0uikGDg8jyI+BVShtVpHUzJXwHMDyWCTkPYQRkEdeD9UFyKM9oFaKTTUkZYXe0vEQOcbers/8qy2XWFruoDTK2mnIyY5XY8cAAngn0C1u0WWCPTmJoe8c+YNjOcbHYJ3fQEfNBVKuHRND7DpqlBeHmYd9kDGNwzhVrpe0m83qKmO7um/pJS0gENGOmfUhXQAGgBoAA6AIPqIuNqu5vtNhqKiLd3hHdsc0/dceh+SCt7JSOv+rWMq5N+6UySF4zvDeSPmBhdrV+inQP8AbLPA98ZwH07G7i0+bQOcf9V67L/frLi9wBdsYc/MqxUFG266V1nqS+kldC8HD2nxwehCtfTOoqe/UYc0tZVMH6WLPI9R6f54WG+aPtl3L5djoKl3PeRnG44wMg54+GFWlVT3LTF3Ldz4J487JGjhwI6jwPBQXYi4ulb3He7UyQbu/iAZNu/vY6/Pqu0gKsO0GtluN+ht9NtmEAw1sXvOL3dQcePA4U91BcTarNUVbHRiVjf0YkPDneXXlV9oegmvOon3Gpe53s7hK94IBLyeMjyOD0QWHY7XHZ7XDRx7SWjL3NGN7vEroIiAiIgIiICIiCPa6rRR6ZqAWF/fkQjnGMgnP4KFdnIB1NyM/oH/AMlKe0r9W2f4hv5OXG7Mbdvqqq4PbK3umiOM4w12c7vDkjA+qCxkREBERAREQEREBERAXO1BcPsqyVVYASY24G3qCSGg/UroqA9pN5mj2WqF7O6lYHzYwXcHIB8ugKCIWi3z3+9NgLjumcXyybc48STjp/1W7qylmtFSLOyWV9DFiSHvGDOSMnBAGeSV3Oy+jeamrrtzdgZ3O3xySDn8FLdRWCC/0bIJnmN0b97XtAz0Ix8OfwQQvSGsorZSst9ex3dB3uzDJ2g+f4dFYXt9H3Hf+1wdyTt7zvBtz5Z6KmLvZq2z1UkNVC4BrsCQD3XeRB9fLqtLvpe57nvH91nOzcdufPCCba71RFWMNroHB8bXZllaTgkeA8x1z8lBlv2az1d6rW01IzP995+6weZU5u/Z/TfZTRbAfbImkkuf/TehzwD9Ag6tg1bbbnTFr5G0skWAWTPAyMdQenmutUXa3UrXmatp2GNu5ze8G7GM9Oqpettddb5Hsq6WWIsOHEjLQfiOFiZFU1j3GOOWd4+8WguKDtawv8V+r4pKdkjIombMOP3jk84+a0bDeqix3BtVBggjbIwjhzfL+a72kNI1dRXwVlxpdtE3LtshwXkZA4ByMHB58l2NX6MkrpzWWmKJr9oD4QdpeemRngcfDogag1harhpyogpql7aqVjcM2OBByCRnGPNV/Q1tRb6plTSyGOVh4IWV1nuTJzCaGo3h204YSM5x16fNWBYtBUMVvBu8XfVUgBIDyBH6cHn8eiBbO0Sgn2sr4n0zgzLpAC5pd5ADJUJ1TdW3i+TVMe0xD3IyARuaOhOfFbeptJ1NhaKgSNmpXvLWuB5b5AjzIz08lybZaq67TOhoKd0z2jJwQAB8Twgsu3XKx6XtNNSSV8LnOyXuhzIHO4yeM48FCr5d63Vt2igpoSYwdsEQHPPUk/T04Xj/AEJ1D/8Ajv8A/aP/AOSmejNJm0D22uH+uuGGtDsiMfLgn6oOppaxNsNs7gu3zSO3yOx44AwPTj812kRAREQeHRRue17mNL2/dcRyPgq017p2WlrpLnTRZppnZk25Ja88kn4nPorOXmRjJGFkjWvaerXDIKClbNqC4WSTNJN+jLgXxOGWux+XXwU3sGvoa2ZlPco2U8jzgSN4Z6A5zj49Fpa00dtL7laouCS6aFvh/wDs0fyHyCgKC+4KiGpZvp5o5WZxujcHDPyVfdplzZJUU1vjcSYgZJC13HPGCPMYz81C4aupgZshqJY25zhjyB+CxySPleXyPc956ucckoJp2c2yF9TJdZalrTTbmiPcBgFvLj6c/gphW6rslBI2OevYXOG4d2DIPq3Kp2GSZpLIHyAye6WsJ97046rN9m1/+xVP/Cd/kgsCTtJoWyOa2ine0EgODgMjzUbv2ta68UslGI4oad7snaDuc3wByfh08lq0Wkb3WxRzRULmxPONz3taRzgkgnP4L3qHS09gpo5Z6uCUyP2hjM7uhOefDhBw4YZKiZsULHPkecNa0ZJWSspJ6GqkpqqJ0csZw5p/75Hqph2ZUHeV9TXO2FkUfdhpGSHEg5HyB+q5/aH+tMv7pn5IJT2b0kDLG6qbE0TySFrn+JA6D8VMFFezn9WB++f/ACUqQc/UDi3T9xc0kOFNIQQeR7pVP2B7m6gt5a4gmpjBIPXLgrd1I9jNOXEvcG5ppAMnGSWnAVO2maOmu9FPM7bHFOx73YzgBwJKC9Vp3K2Ul0pZKeria9r24zj3h4jB+K2o3tkja9hy1wBB8wvSCtLv2e1tPJvtL/aGbhhj3Br28dSeB1UcvFXdHyto7pJIXUvuNY8AbcceHX4q4rrcYLXQS1VRI1jWD3d3ifAYHKqJ8d11TcamrjhM0gG9+MNaxo6DJx0GPVBt6LvdJZLm6SriGyVmwzDJcwZB6DqOPLPRTz/TjT/+2u/4L/8AJQPQ9BQ3K+OguEbZI+5LmNc8ty7c3HQjPGeFYM2j7DPM+WS3tL3uLnYkeBk+gOAgxf6caf8A9td/wX/5KGa51FDeaiCGhk30sTd27a5pLj1BB8sD6qUalrbXpm3wxUtFRvqOAyGRm47R1JPXy6nlRXQ1qgrLg+urxGKWmIP6U7WueenPQ4x09UE50dZ/seyRskaRPKe8kyQcEgDAI8OPxXeXMtt/td0mfDQ1bZZGDlu1zfpkDPyXTQFD+0a1MqbR9oN2tlpSMk5yWk4x9TlTBal1Y2S1VbXtDm9y7gjI6IKw7P6+Wl1HFAzBZUgscDnjjOR68K2lS2k6mGj1LRT1D9kbXkF2CerSB09SrX1DcTarLUVbCzvGN9wPPBKCEdot49qrorXC/wDRwndJgggv8PgRz9VNNOWVlitbaVr+8eTukfjqf8lW+kaeW86sbPO5j3NLqiXe3h/PPHTqVbqAi8ve2Nhe9wa1oyXE4ACiFT2i2yGofHHTzzMacCRuAHfXlBMUVau7Sa/cdtFTYzxnd/muPPrO/TNkYa8hjwQWiNgwD4ZxlBcS03XS3scWur6VrgcEGZoIP1VKfaVd/ttR/wAV3+a9Mt1wqHtLaSoeZDw4xnnPjlBbUWrbJNWikZXNMpcWDLXBuR/+2Mfiu2qgZonUO9v+obefvd8zj1+8rWt8ElLbqWnmf3kkUTGPfnO4gAEoK67Sq+WW8R0RwIoGbhjPvF3n9FJezuN8emW72Obulc4ZGMjjlQDVVTLVamrTO/f3czo28AYaCQBwrjpaaKkpo6enZsiiaGsbknAHxQZUREBERAREQEREBERB4mlZBC+WR21jGlzj5AclUnf683a+VNW1o/SvAaG55AAaPqArR1jdorXYqgEsM07DGyMnl2eCfkCT8lXei7b9paip2viL4IsySYONuAdp/wDVhBZ+naCCgstLHBCIt0TXv8y4jJz8yumiIMU9PDUsDKiGOVgOdr2hwz81zYdMWaCsfVMoI+9fnO7Lm8+TTwPouuiDDT0lNS7vZqeKHd97u2BufjhZkRBjmhiqIzHPEyVh6te0EfQrxBR0tKSaemhhLuCY2Bufos6ICIiAiL4gr3tNuW59Nbo5QQ3Mkse3of2Tn4Erc7MaN8Vvq6tzmlk72taB1G3Oc/8AqCh2p6ma4amrNzhIWzOiZtH7IJA6eitmyW/7MtFNSFsYfGwB5jHDnY5Pqg30REBERAREQEREHxRe66Etdwm72HfSOJJf3fIdn0PAx6ealKIKkrdC3umn2QwNqm4zvjeAPh72CpJpfQ8MELaq8wiSo3BzIt3DMeeOD8OQpuiDUbbLex4eyhpmuacgiFoIP0W2iICqftDqpptSyQSOzHAxojGBxloJ/FWwqW1VWOr9R1spYGkSGPAOfu+7/JBOuzeibBYn1QeS6pectPQbSQo92lUb4b3HVOc0sqI8NA6jbgHP1U70xSR0enqGOJhZuhbI4En7zgCfxKwarsIv1s7mMsZURu3RvcPwz1AP8kHE7Mq/vbfU0Lg0dy8Pac8u3Zzx6YH1U3VKW2urdM3nve62zR5ZJG8dR4j8OqmdZ2kUYgzRUc7ps9JgGtx8QSgxdo97YIhZ42BznASSPz93ngfHj8lEHafuDbIy7dzmmc4jg5IH97HlnI+S82yhqb/eY4iZJHSyAyyZ3Frc8kk+QVyUdvp6O3MoY2A07GbNrveBB65z8UEB0frMUjBQ3eV3ctz3cxGSz0OOSPr1U9+1KDuO+9rh7vbvzvHTGenVVtq3SNTbp5q2jiY6ic8bWMJLmZx1GPPyyoq1j3P2Na4u8gOUEg1hqD7euLW04eKaL3Yxk++f72Py9FN9HWJ9ssLw+TMtawPIxwzI4H48rh6B00yXNzr4CdrsQseOD4bsenPVWGgo7/WbDeyA7bPSSkBwbkHBxkZ8CrIn17Zo6Jk7HySyOxmFrPebkeOeOPivep9I097D6mEiKvOMPc47SAMYI8PjjwUW/wDDi7f7VRf+t/8A8UHCc6q1Nf8AylqpMDJJawE/kFZzNKUDdPOs/vmNx3l+Tnfj73/Tos1i03b7G3dTR7p3NDXyu5Jx5eWfRdhBxrHpq3WMB1PHunLcOmeck/yHyXZXwkNBJIAHJJ8FVWpdWV10uBit0k9PBESGtjcWuefEnH5ILWWvX7fs+p352d07dt64weip+nvd9oZm1Aq6z3P/ALrnObzxyDx4qTWzXbKi2TUl2DhUPY9oma0bTwcZx08uAgjWmKWmrNU0kD2ufTukcQHHBIAJGcfAKZdp9TELRS0pf+mdOJA3HVoa4E/UhRDRX62UH+87+Era7QZnS6omZ3hexjWhrd2Q3gZx5coJB2Y0bmUlXVyQgCRzWxyHGSBncPPyU6XE0fQig03Rx7nEyMEp3DGC4ZI+S7aDDVU8VXTS007d0UrSx7ckZB+Cq25aNu1maK2PuKhkOZHFnIYG85IcOfhyrYXC1pWuotM1bmsD+9b3JyegdxlBD6XTNw1SYrnIKWipnkNbGxoaSwdSA0Y8T1/JTC0aStNriwKdtRKRh0kw3bufI8D5LPpanlpdOUMM7CyRsfLT4ckrrINP7Jtv/wCPpf8Agt/yW01rWNDWgNaBgADAAXpEBYql4jppHucGgNPJOMLKor2i1klNp3u4nhpnlEbwcEluCT+ICCv9ND2nU9D7R+l7yYb+897d8c9VdSq7s7s/tl0dXygGKlwW8kHeehHmOD9VaKAiIgIiICIiAiIgIi07rXx2y2z1kpbiJhIDjjc7wGfU8IKy7Qq01WpXwlgb7MxsYOc7v2s/8ylPZxbTTWZ1ZIyPfUuJY4D3g0cYPHmMqvN8l4vLTNI7fVTBpc47iMnHzwPyV3U0Ps9LDDu3d2wMzjGcDCDKiIgIiICIiAiIgIiIC51/rvs6y1VUGB5jZw0nGc8LoqEdp9XG220tEd3evm70ccYAIP8AEEEV0PRyVepqYxlo7j9K7ceoHHHryrhUC7MKPbDWVkkAG4tZHKR1HO4A/RT1AREQEREBERAREQEREBERAREQYK2R0NFPKzhzI3OHxAVOWSB151NAyaTY+eYyOcG+PLunyVnazmkg0rXSQvdG8NaA5pwcF4B/Aqu9CwSy6ppHRsLmxbnvI/ZGCMn5kILgREQRbWWln34QTUboY6mPIcXjG9px1IGeMcfEqH2vQ12rZ8VMYpImkbnSdSD12gdcfJWyiDjaf05SWCJwpy98sjQJHuP3sZ8PDquyihty7QaSjugpoKc1EDSBJMH4xzzgY5wPUIJktOK12+Cp9ohoaaOcEnvGxNDsnrzjPitmKQSxMkbna9ocM+RXtAREQEREBERBAe0a+VVNKy1QExxyxB8j2nBcCSNvw4+eVxOzyCWTU0UrGExxMcXuH7OWkD8VJu0KwispDdYd5np2bXtAyCwEnPpjJK4fZpWRQXmanfu31EeGYHHGScoLIrKWCupZKapjbJFIMOa4ZVWau0r9gCOohn7ynleWgEYc08nHqMeKtlVj2hX2O4VbKCleHw05y8gdX+h+ePigj1hr/sy80tYWhwjfyCccEY/mt7Utwt1dqEz2+ERRiT35BwJDnl2Prz4ruWPQsVfp72mpfJFVzDdFkcMGeMjxyPzUduel7ta+8dPTF0UYBdLHyz6oLkgniqYGTQPD45GhzXDoQVkVGUt3uVHCIaWuqIYwc7GSFoz8FaeibhU3HT0c1W8ySNeWbj1IGOvmUEgWherXDebbLRTkta/kOH7LvA+q31Xmqdcyd++ks7wIw0tfP4kn+75Y80HUuerqPTs1PbYRJWd1gTPc/JaM+Z6n0+HKlFHVQ1tLHU07t0Ugy0qH2LQVOxsdVdJfaJHYf3YHug5zyf2gfgps1oY0NaAGgYAHgg+oiIPLnBjS5xwAMkqn9W3t98u7gzaYIHujg2/tDPX54BUv19qP2Km+z6Kctqnkd6W/ssx5+BPHyyovovTgvlY+aZ+2mpyNwH3nE9B6ePKCwtJ2x9psFPTyl3eOHePa4YLSeo+S7KIgIiICIiAiIgIiIChPaXce5t8NAx7N053SMP3g0Hg/UFTZU9re4/aOopi18b4oAIo3R8ggc9fiSg6nZrbu+ukle9j9tO0iN4+7uIwQfkVZq4OiqMUemqUOgMMsmXyAjBJycE/LC7yAiIgIiICIiAiIgIiICqDXNx9v1FO1j3uipz3TWu6NcOHY+YVuyPEcbpHfdaCT8AqSqT9p6indSxvlFRUuexoby4FxPT4ILW0jSRUemqFsW7EsTZXZOfecASuyscMMdPCyGFgZHG0Na0dAB0CyICIiAiIgIiICIiAiIgIiICIiDga5/VGv+DP42qIdmP8AbtT/AIY/xNXa7T/7GpP8R/7SuZ2YUkpr6uswO5bF3ROedxIP5BBY6IiAi514vdDZYWSV0u3ecNa0ZcfPA/76qC3rtArJp5orY1kVOW7WyOB3/wC8PJB0tUa5hjhkpLQ4unJLHTjo0ebfM+vgobp+0T3y6xwtY50YeHTvzjDc88+fXC0ZqWpihjnmgkZFNkxvc0gP88HxU27LoZBNXzGN3dFrWB+OCRyRnz5H1QWBFGIomRtztY0NGfIL2iICIiAiIgIiIMNXTsq6Samlz3c0bo3YODgjBVLXW31diuphkDopI3B8TweozwQfl+Cu9aVztVFdoO6rYWyAAhp8WkjGR6oKxr9b3SttraPLYwY9ksjfvP56+nGAevj5rxpvSNZe+7qHYhoi4gyHq4D+6PHkYUzj7PrKyRr91U7aQdrpBg+h4UojjZFG2ONoaxoAaB4BB5p4WU1NFBHnZEwMbnrgDAWVEQcybT9onmfLLbqZ8j3FznFgySepW/DDHTwshhY1kbAGta0YAHksiII5re7yWmyE00zYqmZ21nPvY8SPUZCqInJyepVkdp9JLLQ0VU0DuoHOa/nnLtuPyK6GgqGhhsMdRTbXzTf0zsgkOH7Ppjy9UHR0tW1NwsNPU1cbGPcMNLHZDmjjOPD4c9F118Ax0WtcLjSW2AzVk8cLcHG5wBdgZwPMoNh72xsc97g1rQSSegChWpNeRUxkpLUGzvLf6wH+60nyHjx6jlce+a6rLm19HboO5ilGzPLnu58PLI4xg9VtWDs/dMx0t5c+JrmjZHG4B3PiSenwQR/T9iq9SXF5L3CLcXzzuGeT+ZKty30NPbaKOkpWbIoxgDxPqfUpb6CnttFHS0rNkUYwPM+p9VsoCIiAiIgIiICIiAiIg51/ubbRZ6isONzGkRggkF5+6DjwyqboaWa63OKnjaS+eTBLWk7QTyceQ6qf9plw7q3QUDDGTO7c8E+80DGD8Dz9FzOzKjbJX1NXJCT3TQ2OTBwCeoz0zgoLFp4+5p4oic7GBufPAWREQEREBERAREQEREBERBgrf6lUfu3fkqg0d+tVv/efyKs7VlRLS6arpoHlkjWDDh4ZcAfwKgvZm1rtRTZAOKVxGR0O5qC0kREBERAREQEREBERAREQEREBEWGrEpo5xTnExjd3f+9jj8UFedpV2E1ZHa48EQEPk905DiOBnywV1tC3C3UWnYhUXOCOV7nExSzMbs949B1568quKwzmsm9qcXTh5EhJz72eVkgttfURCWCiqZYz0eyJzgfmAgs68a5tdud3dO4VsoIyInDbgjru5B8OFEbnr27VgfHT93Sx78tMYO/bzgEk4P0WKz6Julzb3krPY4iDh0o5JBxjb1Urs2gKCk/SXBxq5eRtzhnXg465+aCC0Gn7zdXM7qknLXN3tklBawj0ceFM9PaBhpj3932zvLRiAfdafHJ8fDops1oa0NaAAOgHgvqCqtfXc1l0FvbC2OGiJaMdSTjPy6KV9nNLLTabLpQAJ5nSswc5bho/MFVxWS1F6vj3BjPaKqYNDW8DcTgdVdFvpY6KhhpoWCNkbQA0HOPP8UGyiIgIiICIiAiIgIiICIiAiIgIiIMVRTxVUD4KiMSRPGHNPQhV9X6GudDVsmslSXtEm9jXODTHjGMnoforGRBVLtF6lc4uLQSTk/px/mt2g7PrhUgOuVUIQ1/MYO8lviQc4B6qyUQcax6Yt1j7w0zXyPf1fMQSB5DAC7KIgIiICIiAiIgIiICIiAiLUutW6gtVVVsaHOgidIGnoSBlBVOt7h9oajmI7ssgAiY5hyHAZOfxKsHQ1NDT6XpXRM2mbMkhyfednGfoAqqt1O2vu1NTPcWtqJ2scW9QHOA/mrxp4WU8DIYmhrGDAAGEGRERAREQEREBERAREQEREHD1r+qdf/uN/iCi/ZfRsdPW1xc7exoiDfDB5z/yhdftIqZqfTzGRP2tnmEcgwDluCcfUBaPZb/VLh+8Z+RQTtERAREQEREBERAREQEREBERAREQUTdf7WrP37/4irnsbGssdAGNDR7PGcAY52hVDKA7U72uAINYQQfH31dbWtY0NaA1oGAAMABB6REQFzdRuczTtxcxxa4U7yCDgjhdJcvU36t3L/DP/JBUmnv1itv+Kj/iCu9U5oqjZW6mpGvc5vdO74Y8S3kD8FcaAiIgIiICIiAiIgIiICIiAiIgIiICIiAiIgIiICIiAiIgIiICIiAiIgKKdotY2nsAgExjlneA1oJG5o+8PhyFK1XnajUROkoKdrwZYw9zm+IB24P4FBzuzq3+1Xx1S4RujpW5LXjJyc4I+BCtRQ7syijFhnlDGiR1Q5pfjkgNbgZ8uT9VMUBERAREQEREBERAREQEREEE7T6yMUdJQ7Xd46Tvt3hgAj68rc7NqJsFifVB5Lql5y0jgbSQsPafFH9j0suxveCoDQ/HONrjjPknZlVSy2upp3uBjgeNgx03ZJQTVERAREQEREBERAREQEREBERAWCtmNNRTztAcYo3PAPjgZWdcvUtZHQafrZ5Q4t7ssw0c5d7o/EoKps8Ml41PAGbGSTTmX3icDGXEfgrqVO6G/W6g+L/4HK4kBERAWnd6R9faaukic1r5onMaXdASMcrcRBXWjNOXa26hjqKyjdFC1jwXlzSMkcdCrFREBY6iZtPTyzOBLY2F5A64Aysi8TRNnhfFIMse0tcPQ8IKtrNfXeSvfJSyNipt3uxGNp49TjPKlOj7tVagraq4TvMbImiFlO37gzgl3qePxUCvVgr7bPK99HJHTGVzYnHnIycfgtrSWpjYKl7ZWGSkl5kawDcD4Ef5Z8UFvotO2XKmutFHVUj90bxnB6tPkfVbiAiIgIiICIiAiIgIiICIiAiIgIiICIiAiIgIiICIiAiIgKoNc1prNTVALNncfoeuc4J5/FW+qOvtXFX3qsqod3dyyFzdwwcILR0PSxUumKV0QIM+ZX5OfePH8gpAsFHDHT0kUULGxxtaA1rRgBZ0BERAREQEREBERAREQEREEN7Tv7Bpv8SP4XLF2YSl9vrI9jAI3tw4NAJznqfFdDtBova9NPl7zZ7M8S4xnd+zj0+9+C4HZhW7aysoe7+/H32/PTaQMY/834ILGREQEREBERAREQEREBERAREQFwdbSmHSta8MY/hgw9ocOXgdD8V3lHtefqjW/GP+NqCvtDfrdQfF/wDA5XEqw7M4Y5L5O97GudFCXMJHLTkDI+RKs9AREQEREBERAREQeXNa9pa4AtIwQehChd77Pqap3zWuQU8pye6d9wknz/ZHyU2RBEdGaeuthqZxVSUzqaVuSI3Eu3g8dQOMZUuREBERAREQEREBERAREQEREBERAREQEREBERAREQEREBERAVH2KGOov9DDMwPjfUMa5p6EE9FcV6q5KCz1dXCGmSGIvaHDIyPNVr2d86oZkf8A8TygtcAAADgBfURAREQEREBERAREQEREBERBiqWGWmljb95zCB8wq10A0W/VtTS1L2MlbE+HGfvPD28Dz6H6Kz1V9wFNZe0cSuc/uu9715PJy8En8SgtBERAREQEREBERAREQEREBERAUe15+qNb8Y/42qQqGdps8sVmp4mPLWSy4e0ftADI/EION2Yf2xV/4f8A9wVmKC9l8EXsdZUbB33eBm/x24Bx9VOkBERAREQEREBERAREQEREBERAREQEREBERAREQEREBERAREQEREBERAREQEREBERBytU/qzcf3DvyVednX60M/cvVh6p/Vm4/uHfkq87Ov1oZ+5egthERAREQEREBERAREQEREBERAUf1Zptt+po+6cyKpjdkSEZJbg+79cfRSBEEZ0bPdGUzrdcqOZppct7+Q4DvABvmMDqFJkRAREQEREBERAREQEREBERAUI7UP7Lov3x/hU3Ua1xZKq9WyJlEGulhk3BhIG7PHU8eqDH2eUcdPpqOoY5xfUvc94J4BDi0Y+QUpXH0nQ1Ft07S0lWzZPHv3N3A4y9xHI9CuwgIiICIiAiIgIiICIiAiIgIiICIiAiIgIiICIiAiIgIiICIiAiIgIiICIiAiIgIiIIz2gVM1NpmTuX7e9kEb+ActIOQox2Z1UUd1qKd0e6WZgLH4Huhuc/XI+imWsaaGp0zW983d3UZkZyRhwHBUC7Ov1oZ+5egthERAREQEREBERAREQEREBERAREQEREBERAREQEREBERAREQEREBERAREQEREBERAREQEREBERAREQEREBERAREQEREBERAREQEREBERAREQEREBERAREQEREHK1T+rNx/cO/JV52dfrQz9y9WPqGCWqsNdBAwvlkhc1rR1Jwq47Ov1ob+5egthERAREQEREBERAREQEREBERAREQEREBERAREQEREBERAREQEREBERAREQEREBERAREQEREBERAREQEREBERAREQEREBERAREQEREBERAREQEREBERAREQEREBU7pmSqteraWIs7uV0whka8cgEgEK4lUVyqo6LX8tVNnu4awPdgZOAQUFuovjXBzQ4dCMr6gIiICIiAiIgIiICIiAiIgIiICIiAiIgIiICIiAiIgIiICIiAiIgIiICIiAiIgIiICIiAiIgIiICIiAiIgIiICIiAiIgIiICIiAiIgIiICIiAiIgIiICIiAqq7RaP2e/iZkBjjnjDi8Dh78nPPn0VqqK9oNpNwswqo8mSj3PxuAG043Z+iDq6XnlqdOUM07zJI+PLnHqeV1VV+jtTvoI6e0xwbn1FY3MjncNa4taRjz4VoICIiAiIgIiICIiAiIgIiICIiAiIgIiICIiAiIgIiICIiAiIgIiICIiAiIgIiICIiAiIgIiICIiAiIgIiICIiAiIgIiICIiAiIgIiICIiAiIgIiICIiAiIgL45oc0tcAQeCD4r6iDl0enbRQ1QqaahjjmHR2ScfUrqIiAiIgIiICIiAiIgIiICIiAiIgIiICIiAiIgIiICIiAiIgIiICIiAiIgIiICIiAiIgIiICIiAiIgIiICIiAiIgIiICIiAiIgIiICIiAiIgIiICIiD/9k=">
          <a:extLst>
            <a:ext uri="{FF2B5EF4-FFF2-40B4-BE49-F238E27FC236}">
              <a16:creationId xmlns:a16="http://schemas.microsoft.com/office/drawing/2014/main" id="{00000000-0008-0000-0800-00000A000000}"/>
            </a:ext>
          </a:extLst>
        </xdr:cNvPr>
        <xdr:cNvSpPr>
          <a:spLocks noChangeAspect="1" noChangeArrowheads="1"/>
        </xdr:cNvSpPr>
      </xdr:nvSpPr>
      <xdr:spPr bwMode="auto">
        <a:xfrm>
          <a:off x="12420600" y="3081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63</xdr:col>
      <xdr:colOff>0</xdr:colOff>
      <xdr:row>48</xdr:row>
      <xdr:rowOff>0</xdr:rowOff>
    </xdr:from>
    <xdr:to>
      <xdr:col>63</xdr:col>
      <xdr:colOff>304800</xdr:colOff>
      <xdr:row>48</xdr:row>
      <xdr:rowOff>304800</xdr:rowOff>
    </xdr:to>
    <xdr:sp macro="" textlink="">
      <xdr:nvSpPr>
        <xdr:cNvPr id="11" name="AutoShape 3" descr="data:image/jpeg;base64,/9j/4AAQSkZJRgABAQAAAQABAAD/4gIoSUNDX1BST0ZJTEUAAQEAAAIYAAAAAAQwAABtbnRyUkdCIFhZWiAAAAAAAAAAAAAAAABhY3NwAAAAAAAAAAAAAAAAAAAAAAAAAAAAAAAAAAAAAQAA9tYAAQAAAADTLQAAAAAAAAAAAAAAAAAAAAAAAAAAAAAAAAAAAAAAAAAAAAAAAAAAAAAAAAAAAAAAAAAAAAlkZXNjAAAA8AAAAHRyWFlaAAABZAAAABRnWFlaAAABeAAAABRiWFlaAAABjAAAABRyVFJDAAABoAAAAChnVFJDAAABoAAAAChiVFJDAAABoAAAACh3dHB0AAAByAAAABRjcHJ0AAAB3AAAADxtbHVjAAAAAAAAAAEAAAAMZW5VUwAAAFgAAAAcAHMAUgBHAEIAAAAAAAAAAAAAAAAAAAAAAAAAAAAAAAAAAAAAAAAAAAAAAAAAAAAAAAAAAAAAAAAAAAAAAAAAAAAAAAAAAAAAAAAAAAAAAAAAAAAAAAAAAFhZWiAAAAAAAABvogAAOPUAAAOQWFlaIAAAAAAAAGKZAAC3hQAAGNpYWVogAAAAAAAAJKAAAA+EAAC2z3BhcmEAAAAAAAQAAAACZmYAAPKnAAANWQAAE9AAAApbAAAAAAAAAABYWVogAAAAAAAA9tYAAQAAAADTLW1sdWMAAAAAAAAAAQAAAAxlblVTAAAAIAAAABwARwBvAG8AZwBsAGUAIABJAG4AYwAuACAAMgAwADEANv/bAEMAEAsMDgwKEA4NDhIREBMYKBoYFhYYMSMlHSg6Mz08OTM4N0BIXE5ARFdFNzhQbVFXX2JnaGc+TXF5cGR4XGVnY//bAEMBERISGBUYLxoaL2NCOEJjY2NjY2NjY2NjY2NjY2NjY2NjY2NjY2NjY2NjY2NjY2NjY2NjY2NjY2NjY2NjY2NjY//AABEIAY8CTwMBIgACEQEDEQH/xAAbAAEAAgMBAQAAAAAAAAAAAAAABgcDBAUCAf/EAEwQAAEDAwMBBQUEBgYIBQQDAAEAAgMEBREGEiExBxNBUWEUInGBkRUyobEjNkJzssEzNDVSdNEWJFRyk6Lh8BeCksLSN1NVYkOEo//EABQBAQAAAAAAAAAAAAAAAAAAAAD/xAAUEQEAAAAAAAAAAAAAAAAAAAAA/9oADAMBAAIRAxEAPwCwEREBERAREQEREBERAREQEREBERAREQEREBERAREQEREBERAREQEREBERAREQEREBERAREQEREBERAREQEREBERAREQEREBERAREQEREBERAREQEREBERAREQEREBERAREQEREBERAREQEREBERAREQEREBERARcK/wCqaCyMaJHGaZ5IEcWCR6ny5+ah9R2jXGWB7IaWGGQjiQEuLfkeEFmoqpotf3mCffUvZVR4xscxrefPICsOzX633qPNHNmRrQXxuGHMz4evyQdNERAREQEREBERAREQEREBERAREQEREBERAREQEREBERAREQEREBERAREQEREBERAREQEREBERAREQEREBERAREQEREBERAREQEREBERAREQEREBEXOvV6o7HSiorHOw44axgy5x9EGa43GltlJJU1coYyMZI8T4DA+Krq+a0r7tU+y2jvYIJMNaAAJHHg9R058j0UevN0qLxcZKmeRz8nEYP7LfAAeH+asHQum4qGiiuVVEfbJQS0Pb/RjOBj4jx9UEU1XZ46Ga3RwRvNXUQh07S8vcZDjOfnlYqXRl8nqY4pKN0LHHBke4Yb8cZVrmgo3VgqzSQGpHSYxjf0x169FsoIBU9m0baeR1PcHOlAy0SMw0n1Iyolp2r+zr/STSyugjbIBKcke74g+iuxUnqYE6muIAyfaH/mgutfV8HQL6gIiICIiAiIgIiICIiAiIgIiICIiAiL4SAMk4CD6uddb3b7RCX1k7WnB2sHLnEDOB6/FRLV+swxrKay1WS5rhLIwdM8DB6gjn8FBM1NwrBl0lRUTOAy4lznE8DkoLOpe0GzVFQ2J7amnBz+klY3aOPHBJ/BSiKWOeJssTg9jxlrh0IVR3DRV5oKUVDoo5m4LnCJxJYAM85AW9oXUc1DXRW2pk/1OUkN3k/o3ckY+J4x6oLRREQEREBFjqJ4qaB887wyKMbnOPQBVPcNaXirrGzxTOp44n7mRxnj4O/vDjxQW4i1LXWsuVugrIg4MlbuG4YK20BERAREQEREBERAREQEREBERAREQEREBERAREQEREBERAREQEREBERAREQatxr6e2UUlXVP2RRjJ8z6D1Kp6+3+tvk4dUyZjjJEbAMADPXHmuhrm8/at5MUL801ONjdr9zXHxcPLqB8ltaN0k66PZX1zS2ja7LWEf0pH8v+oQdDQGnaaophc62nc6Rkp7nd91wxjOPHBz8wrBXljWsY1jAA1owAPAL0gIiICqhv/wBS/wD++f4lY92vFFaIDJWTtjJaSxmfefjyHj1Vc6OH2zrI1VX/AEnvVHucDdkfhygtZERAREQEREBERAREQEREBcFur7Q67/Zwld3m7Z3mBszjpnPnx8V162o9koaip27+5jdJtzjOBnGVRVRL39TLNjb3jy7Gc4ycoL7X1cbSFXLXaYop5tu8tLPdGBhri0fgAuygIiIChXaNefZqKO2wPxLPkybX4LW+RHiDk/RTGeaOnhfNM9scbBlznHAAVU2+ePU2s45q+RscT35bFKd4IB4j8OqDRstllv8AWxU9JGYmMaO/lcdwHJ976dB6dVZtm0tbLNP39NG50xbje85x548l06OipaCEw0cDIIy7cWsGBnz/AAWwgKoNZWx1m1C90LtscpE0RDsuHn/zZVvqpe0GrlqNTzQv27KdrWMwOcFodz8yUFmWWqbWWeknZL3u6Ju5+c5cBg/POVvLmabpIqKwUUMO7Z3Qf7xycu94/iSumgIi+HgFBXfaPeKlldHbYXyRRiImTa8gSh3gR6YP1UauVouVloYTVHu46znug4593+8PmvlZLU6gv+0T9/LPJsje8bBjPHGTgei7uvKWSs1dS0sWO8lhjjbk4GS4hBNNH/qtb/3X8yu0sNHTx0lJFBExsbI2gBregWZAREQEREBFqV1zobdt9tqooC8EtD3AbseSh1z7R4m747bSF+W+7NI7GD/u45+qCeIqq/8AEK9+VL/wz/mpFau0OiqphFW0zqTJaGv37289SeBgIJmi+AhzQQcg8gr6gIiICIiAiIgIiICIiAi5F21La7PO2GsqMSuGdrGlxHxx0Wa13y3XdmaKqY93P6MnD8Dx29cIOiiIgIiICIiAiIgIiICiuu75Hb7TJRRyMNVUtLdh5IYeCfT0+Ck8skcMbpJXtjjaMuc44AHmSqTv91feLtNVv3BpOI2k52t8B+aD3p6zzXq6RU7I3OhDgZnDjazPPPgcZwrlo6WGipY6anYGRRjDWhcrSFo+x7HHE8ETSnvJMkHBIAwCPDAC7iAiIgIi599ucdotU1XIRlowxpcGlzvIZ8fH5IIF2lXCmq7hTU8EgfJTB7ZccgE44+PBXe7OLaKWzSVb2SMlqXD74wC0fdI+OSq5p4qm73RrAe9qamTJLjjc48lXjTwRU0EcEDAyKNoa1o8AEGRERAREQEREBERAREQEREHO1BLHDYa90sjWNMD2guOOS0gD5lUgrd1/+qdV/vM/jCqJBdWlqI2/TlFTmTvMM37sY+8S7+a6y1LV/ZNH+4Z/CFtoCIiCI9o1y9kszKVkjmS1LjwBw5g+8D9QoroC0m4XsVLs91RlshIdg7s+78uCvfaFdhX3ltLHtMdHuZnaQdxxuB+gUn7OKMQWJ9Q6AxyzyH3nAje0D3flyUEuREQFUvaDVyVGp5oXhobTtaxmByQWh3PzJVtKptUxtl1/LHINzHzQtcD4gtYgs20f2PQ/4eP+ELcXiKNkMTIo2hrGNDWgeAHRe0Bc2+3eGyW41czHP94Ma0ftOPQZ8Oi6ShusL9RwXOjttXDFNTbu8qBIxxLf7pbgj180Hq6MkuGvrfSbmRx0UftLSG8uyRkHn0CipuX2rr+lqWyOfEauMRbhghu7gfmsFBq+4UFfW1kUVM+WscHP3tcQ3GeG88Dlcu23GotlfHWUxaJGHOHDIPofRBeqKnI9Y31k7ZDXPeGuDtjgNp56H0Vi6S1D9v29z5hHHUxu2vYw9RxhwHUDnHyKDvIiICh2p9bxW2WWioGNnqGgtdJu92N3ljxPXx4WprHWT4JKi128NDwQ19Q1wdxjkDHQ54+qj1g0hX3pzpJQ+lg2hwllYffz5Z65HOUGjbrVc9R1czoGmaTl8kjzgZJ8T5ld2bs6uDKNkkVRFJUHG6EjaG+fvZ5+isK122mtNEylpGbY2Dqerj5n1W4ggD+zt9TBTO9qjpZGwtbKwR7svHU5yFD7zY66yTMjrYtoeMte3lp9M+f+au9aF6tkV2tk9JK1uXsIY5wzsdjg/IoIV2faj2P+yq6cBhI9nLvM/s5/IeZViKiqqnqbPdHROOypppAQWnOCOQfyV30jnPpIXuOXOjaSfM4QZkREBFyLnqa022NxmrInvDiwxxOD3B3PBA5HRQyr7SK905NHSU7IcDAlDnO+oIQWUijWl9WwXthjqO6pqlu1u0yAd645ztB58PXqpKgIiICIiCpu0ON7dTyvcxwY9jNriOHYAzhcKmdEHwhs8tM8kiWXqAPDAHKui6Wmhu8IiroBK1py05IIPxHxVfag0HUUEL6m3vdUwsxmM/0g8z6/AcoN/SWtnyTex3qYHef0c7hjB8neGPX4qexyMmjbJE9r2OGWuacgj0KoR7HxvcyRrmPacFrhggrtac1LV2OrDt7paZ2BJETngeXkeSguRFxbNqi13hgEM4jm4zFJ7pBPQDPBPwXaQEREBERARFhq6qGipZamofsiibuc7BOB8AghvaJfpKWJlrpXgOmaTP7pyGnoAenPP0XB0JYPtS4+2TbmwUr2uHu8PdnOMnjw5HquDX1lRd7lJUPaXSzvyGMycZ8Arg07aWWa0RUjQ3f96Rzc4c49Tz8Ag6fRfURARF8JDWlziABySfBAJDQSSABySfBVHrW/G8XR0UYAp6VzmMLXZ3843eR6cfFdXWmsDUukt1skxCDiWVv7ePAemfH08lyNK6YnvtT3kgdHRM+/J03HyH/fgg7XZlbWvnqbhIx+WARxkj3TnqenUYH1VirDS0sFFTMp6aMRxRjDWjwCzICIiAiIgIiICIiAiIgIiIIt2ibf9G35qDGd7cR5H6T3h588deFWVxghp6x0VOZTGGtI71u12S0E8YHiT8lZXaFRzzWqGspzl1HJ3hbt3E9OcenXlV5TVU1wv9NPVuEskk8YcS0AHBA6DjoEFyWr+yaP9wz+ELbXwANADQABwAPBfUBa9fVRUVDNUzuLYo2kuIGcLYUa1/WPo9NSBjWu9oeIXZ8AQTkfRBU7Wy1Ewaxr5ZXngAFznH+avS3UcdvoIKOJznMhYGNLupHqqn0RRurNTU2xwb3B7458QCOPxVwoCIiDHPMyngkmlOI42l7jjOABkqoqDvdQa0jcZ8ulnLxI4dWsGRx8GgKxNa1M1LpaskgfseQ1mcA8OcAR9CVEuzS299cJrhJFuZA0tjk3fdeevGf7pKCyljnnipoXzTyNjjYMuc44ASeeKmgfNO9scbBlznHgKrdWatfe91FSx7aRsoLHjIdJgEcjyOc4x5INi/69rKmaSG1lsFOHe7Lt9945Hjxg9emVFTDUT00lY4l8cbmsc9zskE5wPwKmGldGQ1dH7fdRKAHHFOQW5Aznd4/RRmngbdL2KShzTwVM/wCjY4khoycZ88BB0q7TUVHpGnu7pnunmc3DRjaGuHwzn5rq9mdvinmrKmem37A1sb3N4yc7gPA+Cz9qH6KK1xR+5H+l9xvA42Y4XT7Nf1bf/iHfk1B27tZaS5W2elMETXSMIY7bja7HB48iqt09PU2bVVPHsw/vhC9rwRw47c4+ByFciqPWkdTQavmqcd257mzQuyDwMAH6tPVBbiiGu9Rm3UnsNFOwVcvEmOXMZ/In18CundtQR2aww1lRmSeWNvdtx995A+nmqu/17U1+8H1VU70aAAP5Afgg6ekdMz3qrbVT746Njtxk8XkHoM9eepVsgBrQ1oAA4AHgtO0W+O12uno4gAI2gOwSQXdSefM5K3UBERAREQUzrL9arh+8H8IVv0P9Rp/3TfyVMX6qFzv9VPDG8d9JhrOpzwPBW5PXw2mxNq6vLWRRNyMHJOAAPrwgy3a6UtooX1VXIGtb0b4uPkAqz1BrGvvEroaQvp6VwDRE3lzjweT8fJc2519ZqO8vexj3OneO7gaSQMDHT4Dn5qwdM6NpLZDFUVsYmrh72SciM+QHQ/jygids0Jdq6Rr6sCmie0P3vcC45xxjOQefFTOl0PY6en7p9M6d3P6SR53fhgfgpGiCkLxb5bRdZomsnjjZK5sMj2kF4B6g+Ph0Vk6L1F9s0HdVUzDXRcObjBc3wd6+OcLD2kQmTTrXtj3OZM0lwbktGDn4DoohoCphptTRd8/b3rDGzgnLjjAQW2iIgIiICIiDgal0vSXulOxjIatpLmSgYyT13Y6+Cq682erstaaarZ6tePuvHmFeC516s1Le6J1PVMGedkgHvMPmEFIse6N7XscWuachwOCCpLadcXW2xd1I5tXGBhgl6t+Y5PzXKvNlrLNWPgqYzgctkby1w8DlfLTaJ7s6RtPJC0xlue8ft4Jxn5dSgn0faJQCRkdRR1UTjgPJAw3Pj1zhSGgv1ruLS6krYngO2+9lpz8DhVleNO3ejpi55irYAQ908J3kHhoBJ97y46LgESQych0cjTnyIKC/UVK0WpbxQyukhr5nFw2nvXd4Po7KktHq7UNNSSz1dLFUxgNfvc5rNoI4wB16/JBYqr/tHvjmltnia5vSSR+cZHgPh1z8lsUvaPTeytdWUM7ZTnHdAFh+ZIUBulfLc7hNWTE7pXF20uJ2jyGfAIJJ2eWf266Orpm5ipMFucjLz0Ix1xj8VaSri263prZYaekoqB76mJg7zLQGHzdkHP4L1D2i108zIo7bAXvcGtHeEZJ+KCxV8c4NaXOIDQMknoFW111rfRTQTRQQ0bJCcOaWyb/kc4UduGortcnZqa6XGzYWsOxpHqBgHqgse960tlr3xRPNTUDjZGOGnGQSehHTooBedWXS7uLXzmGDORFFwBxg89T49StO12S4XaUMo6dzxxl54aBnGc/5KW2ns9qae5wS3CWlmpmEl8bHOyeDjwHjhBxNL6Vqb1VB87Hw0bOXvIwXeQH+atikpYKKmjp6aNscUYDWtHl/NZGNaxjWMaGtaMAAYAC9ICIiAiIgIvhIa0lxAA5JPgudU361UlTHTz1sTZZMbWjJzk46jhB0kXlj2yNDmODmnoQchekBERAREQEREHB1tUzUml6uSB+xzg1hOAfdcQCOfQlVbYKaarvtFFAze/vmuxkDhpyevoCrA7Sa10FjjpgwEVMmC4n7u3BUY7O6OSo1Iyoa5obTMc54PU5aW8fMoLXREQFXHaXdnyVUVrYXBkeJJAQMOJHu4PXgZ+qsdU9resjrdTVTo2uaIj3J3eJbwfkg7XZjQb6yqr3F47pojbxw7dnP02j6qx1HtC0clHpmnEjmnviZm7fAOxjPqpCgIiIIT2nve22UbWucGulO4A8HjxW72eUbabTUc7XEmpe57gfDBLePoobqqvlvmpzSxVO+nEjYoQchrScAnHxJ5Up1Xd3acsdNbqIxx1T4w07Bja3xcOMcnP1yg4vaJfH1Ff8AZkErhBCB3gBGHuxnqPLPTzCy6A006Wf7Tr6dpgDT3DX9S7P3seWM9fNcvRtikvd1FTUsElJE4umL3HL3Y4Hqc4KtljGxsaxjQ1rRgNAwAPJByNWXL7LsFRM2bupnDZEducuPh08geqrDSLHP1Pb9rS7bKCcDOB5qY9p9ZG23UtEWu7ySXvQfDDQQf4gud2Y0bX1lZW7yHQsEYbjg7sn/ANqDS7RpjJqMMEm5jIm+6HZDTzn4Hop7pW2/Zdhp4HQ91M4b5W7s++evj6DoqocZb/fztDIpa2bgEna0kq7mjDQPIIPqrjX9DU3LVNJS0cXezPpQQ3IGcOeT1VjqqNc3Od2qpDE50D6Vgia+NxBI65z/AObCDHrO61FRVx21xYIKNjAA3By7aMnPzx8lL9Dadit9uir6iH/XZmk5cQdjSeMY45GD58qNdn9m+0rk+vqoxJBDkYeA5r3kdCD8cqz2taxoa0BrQMAAYACD0iIgIiICIiCstLWSMV1Td7sx8FLRyF7HP90FwOenU44Pr6rV1LdZdSahZSUEznUzi2Jm3cGv5zuLfQny8F71xqE3a4CjoZZHUkYDS0DAe/J58yOnXxCl2kNMQWalbUzBslbIMl+PuA+Az/3yg96V0pBYo+9m2TVrsgyDOGjybn0/mpGiICIiDBW00NZRy01QzfFI0tc3JGR8lRdLUy0dTHU079ksTg5jsA4I9Cr5d90/BUCgv9vLQfRfV4jc18bXNIc0jgg5BXtAREQEREBERBr11FT3CkkpqqJskUgwQR+I8j6qt75oyss7jUW9orKcxu37mAmPg5OD6dD1yrQRBSlk1BX2OU+yyHu3OBfE7lp8+PA+GVZNHBadW2w1c9rDO+wDK9jWvcR5OHOMjHh0WlqHQ9FWtmqqLdBUYLyxjch5xwAOMZK3NNXGCqssNHTPhoquAYkgAzsw/ByOOv8A7kGhXdndtne00k8tK0DkffyfmVya3s8uZkEdLXwy00Y/RiZ7gW55PABA5U7pbtQVlVJTU1VHLNHnexp5GDg/is1bVRUVJLUzODY425JJ4QU1fbRX2WaKkrpA9oBdHseXM564z08PBebPYq+9S7aKHLQQHSO4azPn9F5u9ynvl1kq5Whr5DhrR+yPAevxVs6YtD7JZo6OWQSSZL3Fo4BPUDzQQiPs9vkW7u6ykZuaWu2yvGQeoPu9F4/8OLx/tFD/AMR//wAVaKIK4oezapc5/t9bFGMDb3GX5+OQFI4NDWKF8b/Z3vcwg+9ISCR5j+SkiIMcEEVNE2KCJkUbfusY0NA+ACyIiAiIgIiIC+EgAknAHUlfVXvaBqSVszrTRyBse39O5ruST+wfl9coOZrHVFTXXCSlo6lzKOPLP0TyO9z1z5jwx6LgvtFfHbxXvpntpT0kOMHnHx6qRaG0xHdnmvrC11NDJtEWPvuAB59OR8eVl7RbvFPVR2qGItFIQXO6DJHQDyxhB3ezaqlnsMkMhBZTylkYx0B94/iSpeuBoy0i02GJrsd9P+lkIdkHPTHywu+gIiICIiAiIgg3aj/UKD9678lzuy/+1K39yP4l57T5ZDeKWHvHd0KcPDM8Z3OGcefC6PZhSRex1dZg98ZO6znjbgH80E7REQad1rmW22VFZIHFsTc4aAT5eKpZvtN2uudve1NTKXEAAbnE5Ks/tArTR6ZkYGb/AGmQQ5zjbwXZ/wCX8VXukRnVFv8A3oQXLFHHDG2OJjY42jDWtGAB5AL2iIC4WsLwLRY5XNdieZpjiAcQcngkEeIzldzp1VSa4vP2tejHC8upqcbGBriWuPJLseB5x8kGxoK0zVt4bcZY2PpacuL3S85fjjHqCQVydTXGW632pmfuwH92xm4uDQOOPjjPzUnmZJpPRD4HSB1TcHEja3LWggAj/wBP4lcrs+tsVffu9m2ubSsMmxzdwceg+hOfkgnmkrPDabLEIy5z6hrZZHO8yOmPTou4i+IK37T6iKS4UcLHgyRMdvb/AHc4wtmwkaf0NU3HIhqqn7jne8HHnZx8CVHtZ1UdfqmpMOcMcITu/vN90/LIXS1k77Ms1ssbDCHsYH1LIx+2AAHZ9cuQeuzW2xVVyqayXa40oaGNc0Hl2efQjb+Ks1RLs6tvsllfVPjcyWqcDknhzB90j6lS1Bjmmjp4JJpnBkcbS97j4ADJKpS7VT71fpp4o/fqJA1jGnOTwB9VZmurl7Bp6ZjJGtlqB3Qa4Z3NPDsfIqv9HWuS53+n27mxwPEr3gZxjkA/EjCC0NO2tlos8FK1o3gbpHbQC5x55x1x0+S6aIgIiICIiAoprrUQtdCaOlmcytmbwWD7jOhOfA9cY8lILncaa1UT6ureWxs8upPkPVVVRUdy1le3SSSEjI7yV3SNuegH1wEEi7P9OxyQi710ZfIXnuA8ZGOPf+Oc/RT5YaWnjpKaOCFjWRxtwGtGB9FmQEREBERB8IyMKj75SxUV6rKaAERRSua0E5wAVeCpTU5zqW4kf/fd+aC1dJ/qxbv3IXXWvQUkVDQw0sAIiiaGtBOThbCAiIgIiICIiAiIgKG6q0U67Vctwo6gMqXhuYnj3XEYGc+HA8ipkiCJ6c0g23uoaur2Nq6ZrwRH0c4uOCT4+6cYWn2l3OWCkp7fHuaJzve8OxkDjaR48kH5KayyNiifI77rGlxx5BUheKx9zvFTUh75BLKe73ddufdH0wgkHZ1afbLs6uk/o6QAjDsHeenyxlWkuFo+zi0WSJr24qJmiSXLdrgSM7T8M4XdQEREBERAREQEREBERBo3i5R2m2TVku0920lrS7bvd4Nz6qEaHoae6TVVZdmQ1Lql+2ITe84uaMu6+jmrB2hX4VlWLZBvbHTuPeknh7uMcemOvqtvsxt2fabjJGwgERxu8WnHvfgQgnlPBFSwNhp42xRMGGsaMAKq6Cjn1NrSR04GwSl0zgzLQ1vQEeuAPmpzre4/Z+nagMfGJZx3TWu6uB4dj5Fczs0o447RNVfonSySkbmnLg0Ae6fLnnHqgmLGNjY1jGhrWjAA6AL0iICIiAiIgIiIKl7Qa32vUr4+72ezMEWc53ftZ9Pvfgpj2eUXsum2zd5u9qe6TGMbce7j1+7lVlc55ai5VMszy+R0hy53U44Vxaaovs/T9HTGTvNrN27GPvEu/mg6iIiCEdp9XE220tGd3evm70ccbQCD/EFzuzCi311XXd5jumCLZjruOc5/8v4rX7Sq3v73HS93t9mZ97P3t2D08FJezmCJmnBM1gEkkjg9w6uweEErRFy7/fKWxURnqDue7IjiBwXn/vHPqg5mvbt9nWN0DP6WsDoxluRtxh34FQ7QtikuN1jrJGH2WmfuL84y8cgDz5xlcyaW46pvQ4MtRKdrWjoxufwAyrcs1rp7Pb2UtMzaB7zj1LneJP0/BBEu1CaL2aig3t70PLyzPO3GM/VZOy+GP7OrJ9je973ZvxztwDhcntP/ALcpf8MP4nKT9n1P3OmYZfc/TOc73W4PDiOTnk8eiCTrVuU0VPbqiWZ7Y42xnLnHAHgtpcPWf6qXD/cH8QQVbp2kirr9R00+e7kkw7acFbl6hqbtrKqpRJvlfUuij3u4ABOB8FzLZcJLZV+0wxxPkDSG943IbnxHqpR2bWyOquM9dLtd7KGhrC3PvOzh2fDGPxQWNRUsdDRw0sOe7haGN3HJwFnREED7Uv6rbv8Aff8AkFqdl39fr/3TfzWr2k1nfXyKnZPvjhhGWA5DHknPzxhczSl/NguJkdGHwS4bKPEDzHwQXIi1qC4Utxg76jnZMzoSxwODjOD6rZQEREBEXG1ZcfsywVEzZHxyvHdxOZ1Dj0/JBDu0e8+0Vkdtgf8Ao4Mul2vyHOPgR5jH4qZaVtP2NZIqd39K495Jh2RuIHT6BQbs8tElVdfb5YA6mgHD3D9vwx6j+atBB9REQEREBERB5d90/BUJBDJUTMhhY6SR52ta0ZJKvS4VcVDQzVU+e7iaXOwMnCpzS/6y27/EN/NBdbfuj4L6iICIiAiIgIiICIiAiIgj+trl9nadmLZHRzTERxlo8ep/AFV5oy2/aWoYGOjbJFEDLK1x/ZHH5kLY11ePtO+PijIMFN+jaQCCT+1nPrkL7oe4U9murqq4F8UE8Do437CQ47m/5FBbSLzG9ksbZI3texwBa5pyCD4gr0gIvEkjIY3SSvaxjRlznHAA9SqvZr+6i6sqJREadvuvgYCGuGeoyc5/D0QWmi8xu3xtfjG4Ar0gxVFRDSwumqJWQxN+8+RwaB4dSlPUQ1ULZqeVk0TvuvjcHNPh1Ch3ae4i1UYBIBmOR58LndmFTMa6qpTI4wCLeGeAdkDKCx0XwkNaS4gAcknwWtTXGhq5DHS1lPO8DJbHK1xA88AoNpYKyqioaSWqnJEUTS5xAycBZ1DO0W8+yW9lvhf+lqM95tcMtYPAj1z+CCASPqb5eS4NZ7RVy8AcN3E+quujpoqOkjp4I2xxsbgNb0CgPZrZ+8mmusoO1n6OLkYJ/ayOvHGFKtUagjsFAJNm+olyIWkHBI8T6DIQQvtHuwqrnHb48GOlGXHaQd56j4YwpxpSkkodOUUEzQJAwk4OepJH4EKutHWx961E2ebJjgcJpCHDrnLRz1GRhW2BgYCD6iIg1nXCjbVikdVwCpPSEyDeeM9OvRbKp692m5f6VTwCJ4mqJnvhOfvNySMH4LvaW1n7DGbdey9ghGxkhadzccbXD/vpygsNFip6iCqi7ymmjmjzjdG4OH1CyoCIuNq6uFBpusk2lxfGYhg4wXDAPyygp6s/rs/7x35q8bd/Z1L+5Z+QVMWGJ899oWsjdIe/YSAM8BwJPwwrvAwMDog+r45wa0ucQABkk+C+rVuUscNuqXyvaxgjdlzjgDhBTWoat1bfq2Z03fNMzwx4OQWAkNwfLGFaukaOOj01RNiLiJYmyu3HxcAT8lUdr9k+0YPb3vjpg7MjmDJA+hUv1Lrp8hjp7FIYom8um24J9AD0Hy8kEwvmoaGyU73TSsfOB7sDXje7PTjqB6qpbhX1t9uXezZlnkO1kcYJx5BoXmGGvvty2sD6iqmOSf5nyCs3S+kILG508zxUVR4a/GAweg8/+iDxo/SjLNF7VVe9XPHyjHkPVSlFqw3KgqJu5graaWXn3GStc7jrwCgifadC99rpZWRuc2OU73BuQ0EYGT4crX7NrzuY+0zvGW5fDucBx1LQPHxKmlxoILnQy0dU0uikGDg8jyI+BVShtVpHUzJXwHMDyWCTkPYQRkEdeD9UFyKM9oFaKTTUkZYXe0vEQOcbers/8qy2XWFruoDTK2mnIyY5XY8cAAngn0C1u0WWCPTmJoe8c+YNjOcbHYJ3fQEfNBVKuHRND7DpqlBeHmYd9kDGNwzhVrpe0m83qKmO7um/pJS0gENGOmfUhXQAGgBoAA6AIPqIuNqu5vtNhqKiLd3hHdsc0/dceh+SCt7JSOv+rWMq5N+6UySF4zvDeSPmBhdrV+inQP8AbLPA98ZwH07G7i0+bQOcf9V67L/frLi9wBdsYc/MqxUFG266V1nqS+kldC8HD2nxwehCtfTOoqe/UYc0tZVMH6WLPI9R6f54WG+aPtl3L5djoKl3PeRnG44wMg54+GFWlVT3LTF3Ldz4J487JGjhwI6jwPBQXYi4ulb3He7UyQbu/iAZNu/vY6/Pqu0gKsO0GtluN+ht9NtmEAw1sXvOL3dQcePA4U91BcTarNUVbHRiVjf0YkPDneXXlV9oegmvOon3Gpe53s7hK94IBLyeMjyOD0QWHY7XHZ7XDRx7SWjL3NGN7vEroIiAiIgIiICIiCPa6rRR6ZqAWF/fkQjnGMgnP4KFdnIB1NyM/oH/AMlKe0r9W2f4hv5OXG7Mbdvqqq4PbK3umiOM4w12c7vDkjA+qCxkREBERAREQEREBERAXO1BcPsqyVVYASY24G3qCSGg/UroqA9pN5mj2WqF7O6lYHzYwXcHIB8ugKCIWi3z3+9NgLjumcXyybc48STjp/1W7qylmtFSLOyWV9DFiSHvGDOSMnBAGeSV3Oy+jeamrrtzdgZ3O3xySDn8FLdRWCC/0bIJnmN0b97XtAz0Ix8OfwQQvSGsorZSst9ex3dB3uzDJ2g+f4dFYXt9H3Hf+1wdyTt7zvBtz5Z6KmLvZq2z1UkNVC4BrsCQD3XeRB9fLqtLvpe57nvH91nOzcdufPCCba71RFWMNroHB8bXZllaTgkeA8x1z8lBlv2az1d6rW01IzP995+6weZU5u/Z/TfZTRbAfbImkkuf/TehzwD9Ag6tg1bbbnTFr5G0skWAWTPAyMdQenmutUXa3UrXmatp2GNu5ze8G7GM9Oqpettddb5Hsq6WWIsOHEjLQfiOFiZFU1j3GOOWd4+8WguKDtawv8V+r4pKdkjIombMOP3jk84+a0bDeqix3BtVBggjbIwjhzfL+a72kNI1dRXwVlxpdtE3LtshwXkZA4ByMHB58l2NX6MkrpzWWmKJr9oD4QdpeemRngcfDogag1harhpyogpql7aqVjcM2OBByCRnGPNV/Q1tRb6plTSyGOVh4IWV1nuTJzCaGo3h204YSM5x16fNWBYtBUMVvBu8XfVUgBIDyBH6cHn8eiBbO0Sgn2sr4n0zgzLpAC5pd5ADJUJ1TdW3i+TVMe0xD3IyARuaOhOfFbeptJ1NhaKgSNmpXvLWuB5b5AjzIz08lybZaq67TOhoKd0z2jJwQAB8Twgsu3XKx6XtNNSSV8LnOyXuhzIHO4yeM48FCr5d63Vt2igpoSYwdsEQHPPUk/T04Xj/AEJ1D/8Ajv8A/aP/AOSmejNJm0D22uH+uuGGtDsiMfLgn6oOppaxNsNs7gu3zSO3yOx44AwPTj812kRAREQeHRRue17mNL2/dcRyPgq017p2WlrpLnTRZppnZk25Ja88kn4nPorOXmRjJGFkjWvaerXDIKClbNqC4WSTNJN+jLgXxOGWux+XXwU3sGvoa2ZlPco2U8jzgSN4Z6A5zj49Fpa00dtL7laouCS6aFvh/wDs0fyHyCgKC+4KiGpZvp5o5WZxujcHDPyVfdplzZJUU1vjcSYgZJC13HPGCPMYz81C4aupgZshqJY25zhjyB+CxySPleXyPc956ucckoJp2c2yF9TJdZalrTTbmiPcBgFvLj6c/gphW6rslBI2OevYXOG4d2DIPq3Kp2GSZpLIHyAye6WsJ97046rN9m1/+xVP/Cd/kgsCTtJoWyOa2ine0EgODgMjzUbv2ta68UslGI4oad7snaDuc3wByfh08lq0Wkb3WxRzRULmxPONz3taRzgkgnP4L3qHS09gpo5Z6uCUyP2hjM7uhOefDhBw4YZKiZsULHPkecNa0ZJWSspJ6GqkpqqJ0csZw5p/75Hqph2ZUHeV9TXO2FkUfdhpGSHEg5HyB+q5/aH+tMv7pn5IJT2b0kDLG6qbE0TySFrn+JA6D8VMFFezn9WB++f/ACUqQc/UDi3T9xc0kOFNIQQeR7pVP2B7m6gt5a4gmpjBIPXLgrd1I9jNOXEvcG5ppAMnGSWnAVO2maOmu9FPM7bHFOx73YzgBwJKC9Vp3K2Ul0pZKeria9r24zj3h4jB+K2o3tkja9hy1wBB8wvSCtLv2e1tPJvtL/aGbhhj3Br28dSeB1UcvFXdHyto7pJIXUvuNY8AbcceHX4q4rrcYLXQS1VRI1jWD3d3ifAYHKqJ8d11TcamrjhM0gG9+MNaxo6DJx0GPVBt6LvdJZLm6SriGyVmwzDJcwZB6DqOPLPRTz/TjT/+2u/4L/8AJQPQ9BQ3K+OguEbZI+5LmNc8ty7c3HQjPGeFYM2j7DPM+WS3tL3uLnYkeBk+gOAgxf6caf8A9td/wX/5KGa51FDeaiCGhk30sTd27a5pLj1BB8sD6qUalrbXpm3wxUtFRvqOAyGRm47R1JPXy6nlRXQ1qgrLg+urxGKWmIP6U7WueenPQ4x09UE50dZ/seyRskaRPKe8kyQcEgDAI8OPxXeXMtt/td0mfDQ1bZZGDlu1zfpkDPyXTQFD+0a1MqbR9oN2tlpSMk5yWk4x9TlTBal1Y2S1VbXtDm9y7gjI6IKw7P6+Wl1HFAzBZUgscDnjjOR68K2lS2k6mGj1LRT1D9kbXkF2CerSB09SrX1DcTarLUVbCzvGN9wPPBKCEdot49qrorXC/wDRwndJgggv8PgRz9VNNOWVlitbaVr+8eTukfjqf8lW+kaeW86sbPO5j3NLqiXe3h/PPHTqVbqAi8ve2Nhe9wa1oyXE4ACiFT2i2yGofHHTzzMacCRuAHfXlBMUVau7Sa/cdtFTYzxnd/muPPrO/TNkYa8hjwQWiNgwD4ZxlBcS03XS3scWur6VrgcEGZoIP1VKfaVd/ttR/wAV3+a9Mt1wqHtLaSoeZDw4xnnPjlBbUWrbJNWikZXNMpcWDLXBuR/+2Mfiu2qgZonUO9v+obefvd8zj1+8rWt8ElLbqWnmf3kkUTGPfnO4gAEoK67Sq+WW8R0RwIoGbhjPvF3n9FJezuN8emW72Obulc4ZGMjjlQDVVTLVamrTO/f3czo28AYaCQBwrjpaaKkpo6enZsiiaGsbknAHxQZUREBERAREQEREBERB4mlZBC+WR21jGlzj5AclUnf683a+VNW1o/SvAaG55AAaPqArR1jdorXYqgEsM07DGyMnl2eCfkCT8lXei7b9paip2viL4IsySYONuAdp/wDVhBZ+naCCgstLHBCIt0TXv8y4jJz8yumiIMU9PDUsDKiGOVgOdr2hwz81zYdMWaCsfVMoI+9fnO7Lm8+TTwPouuiDDT0lNS7vZqeKHd97u2BufjhZkRBjmhiqIzHPEyVh6te0EfQrxBR0tKSaemhhLuCY2Bufos6ICIiAiL4gr3tNuW59Nbo5QQ3Mkse3of2Tn4Erc7MaN8Vvq6tzmlk72taB1G3Oc/8AqCh2p6ma4amrNzhIWzOiZtH7IJA6eitmyW/7MtFNSFsYfGwB5jHDnY5Pqg30REBERAREQEREHxRe66Etdwm72HfSOJJf3fIdn0PAx6ealKIKkrdC3umn2QwNqm4zvjeAPh72CpJpfQ8MELaq8wiSo3BzIt3DMeeOD8OQpuiDUbbLex4eyhpmuacgiFoIP0W2iICqftDqpptSyQSOzHAxojGBxloJ/FWwqW1VWOr9R1spYGkSGPAOfu+7/JBOuzeibBYn1QeS6pectPQbSQo92lUb4b3HVOc0sqI8NA6jbgHP1U70xSR0enqGOJhZuhbI4En7zgCfxKwarsIv1s7mMsZURu3RvcPwz1AP8kHE7Mq/vbfU0Lg0dy8Pac8u3Zzx6YH1U3VKW2urdM3nve62zR5ZJG8dR4j8OqmdZ2kUYgzRUc7ps9JgGtx8QSgxdo97YIhZ42BznASSPz93ngfHj8lEHafuDbIy7dzmmc4jg5IH97HlnI+S82yhqb/eY4iZJHSyAyyZ3Frc8kk+QVyUdvp6O3MoY2A07GbNrveBB65z8UEB0frMUjBQ3eV3ctz3cxGSz0OOSPr1U9+1KDuO+9rh7vbvzvHTGenVVtq3SNTbp5q2jiY6ic8bWMJLmZx1GPPyyoq1j3P2Na4u8gOUEg1hqD7euLW04eKaL3Yxk++f72Py9FN9HWJ9ssLw+TMtawPIxwzI4H48rh6B00yXNzr4CdrsQseOD4bsenPVWGgo7/WbDeyA7bPSSkBwbkHBxkZ8CrIn17Zo6Jk7HySyOxmFrPebkeOeOPivep9I097D6mEiKvOMPc47SAMYI8PjjwUW/wDDi7f7VRf+t/8A8UHCc6q1Nf8AylqpMDJJawE/kFZzNKUDdPOs/vmNx3l+Tnfj73/Tos1i03b7G3dTR7p3NDXyu5Jx5eWfRdhBxrHpq3WMB1PHunLcOmeck/yHyXZXwkNBJIAHJJ8FVWpdWV10uBit0k9PBESGtjcWuefEnH5ILWWvX7fs+p352d07dt64weip+nvd9oZm1Aq6z3P/ALrnObzxyDx4qTWzXbKi2TUl2DhUPY9oma0bTwcZx08uAgjWmKWmrNU0kD2ufTukcQHHBIAJGcfAKZdp9TELRS0pf+mdOJA3HVoa4E/UhRDRX62UH+87+Era7QZnS6omZ3hexjWhrd2Q3gZx5coJB2Y0bmUlXVyQgCRzWxyHGSBncPPyU6XE0fQig03Rx7nEyMEp3DGC4ZI+S7aDDVU8VXTS007d0UrSx7ckZB+Cq25aNu1maK2PuKhkOZHFnIYG85IcOfhyrYXC1pWuotM1bmsD+9b3JyegdxlBD6XTNw1SYrnIKWipnkNbGxoaSwdSA0Y8T1/JTC0aStNriwKdtRKRh0kw3bufI8D5LPpanlpdOUMM7CyRsfLT4ckrrINP7Jtv/wCPpf8Agt/yW01rWNDWgNaBgADAAXpEBYql4jppHucGgNPJOMLKor2i1klNp3u4nhpnlEbwcEluCT+ICCv9ND2nU9D7R+l7yYb+897d8c9VdSq7s7s/tl0dXygGKlwW8kHeehHmOD9VaKAiIgIiICIiAiIgIi07rXx2y2z1kpbiJhIDjjc7wGfU8IKy7Qq01WpXwlgb7MxsYOc7v2s/8ylPZxbTTWZ1ZIyPfUuJY4D3g0cYPHmMqvN8l4vLTNI7fVTBpc47iMnHzwPyV3U0Ps9LDDu3d2wMzjGcDCDKiIgIiICIiAiIgIiIC51/rvs6y1VUGB5jZw0nGc8LoqEdp9XG220tEd3evm70ccYAIP8AEEEV0PRyVepqYxlo7j9K7ceoHHHryrhUC7MKPbDWVkkAG4tZHKR1HO4A/RT1AREQEREBERAREQEREBERAREQYK2R0NFPKzhzI3OHxAVOWSB151NAyaTY+eYyOcG+PLunyVnazmkg0rXSQvdG8NaA5pwcF4B/Aqu9CwSy6ppHRsLmxbnvI/ZGCMn5kILgREQRbWWln34QTUboY6mPIcXjG9px1IGeMcfEqH2vQ12rZ8VMYpImkbnSdSD12gdcfJWyiDjaf05SWCJwpy98sjQJHuP3sZ8PDquyihty7QaSjugpoKc1EDSBJMH4xzzgY5wPUIJktOK12+Cp9ohoaaOcEnvGxNDsnrzjPitmKQSxMkbna9ocM+RXtAREQEREBERBAe0a+VVNKy1QExxyxB8j2nBcCSNvw4+eVxOzyCWTU0UrGExxMcXuH7OWkD8VJu0KwispDdYd5np2bXtAyCwEnPpjJK4fZpWRQXmanfu31EeGYHHGScoLIrKWCupZKapjbJFIMOa4ZVWau0r9gCOohn7ynleWgEYc08nHqMeKtlVj2hX2O4VbKCleHw05y8gdX+h+ePigj1hr/sy80tYWhwjfyCccEY/mt7Utwt1dqEz2+ERRiT35BwJDnl2Prz4ruWPQsVfp72mpfJFVzDdFkcMGeMjxyPzUduel7ta+8dPTF0UYBdLHyz6oLkgniqYGTQPD45GhzXDoQVkVGUt3uVHCIaWuqIYwc7GSFoz8FaeibhU3HT0c1W8ySNeWbj1IGOvmUEgWherXDebbLRTkta/kOH7LvA+q31Xmqdcyd++ks7wIw0tfP4kn+75Y80HUuerqPTs1PbYRJWd1gTPc/JaM+Z6n0+HKlFHVQ1tLHU07t0Ugy0qH2LQVOxsdVdJfaJHYf3YHug5zyf2gfgps1oY0NaAGgYAHgg+oiIPLnBjS5xwAMkqn9W3t98u7gzaYIHujg2/tDPX54BUv19qP2Km+z6Kctqnkd6W/ssx5+BPHyyovovTgvlY+aZ+2mpyNwH3nE9B6ePKCwtJ2x9psFPTyl3eOHePa4YLSeo+S7KIgIiICIiAiIgIiIChPaXce5t8NAx7N053SMP3g0Hg/UFTZU9re4/aOopi18b4oAIo3R8ggc9fiSg6nZrbu+ukle9j9tO0iN4+7uIwQfkVZq4OiqMUemqUOgMMsmXyAjBJycE/LC7yAiIgIiICIiAiIgIiICqDXNx9v1FO1j3uipz3TWu6NcOHY+YVuyPEcbpHfdaCT8AqSqT9p6indSxvlFRUuexoby4FxPT4ILW0jSRUemqFsW7EsTZXZOfecASuyscMMdPCyGFgZHG0Na0dAB0CyICIiAiIgIiICIiAiIgIiICIiDga5/VGv+DP42qIdmP8AbtT/AIY/xNXa7T/7GpP8R/7SuZ2YUkpr6uswO5bF3ROedxIP5BBY6IiAi514vdDZYWSV0u3ecNa0ZcfPA/76qC3rtArJp5orY1kVOW7WyOB3/wC8PJB0tUa5hjhkpLQ4unJLHTjo0ebfM+vgobp+0T3y6xwtY50YeHTvzjDc88+fXC0ZqWpihjnmgkZFNkxvc0gP88HxU27LoZBNXzGN3dFrWB+OCRyRnz5H1QWBFGIomRtztY0NGfIL2iICIiAiIgIiIMNXTsq6Samlz3c0bo3YODgjBVLXW31diuphkDopI3B8TweozwQfl+Cu9aVztVFdoO6rYWyAAhp8WkjGR6oKxr9b3SttraPLYwY9ksjfvP56+nGAevj5rxpvSNZe+7qHYhoi4gyHq4D+6PHkYUzj7PrKyRr91U7aQdrpBg+h4UojjZFG2ONoaxoAaB4BB5p4WU1NFBHnZEwMbnrgDAWVEQcybT9onmfLLbqZ8j3FznFgySepW/DDHTwshhY1kbAGta0YAHksiII5re7yWmyE00zYqmZ21nPvY8SPUZCqInJyepVkdp9JLLQ0VU0DuoHOa/nnLtuPyK6GgqGhhsMdRTbXzTf0zsgkOH7Ppjy9UHR0tW1NwsNPU1cbGPcMNLHZDmjjOPD4c9F118Ax0WtcLjSW2AzVk8cLcHG5wBdgZwPMoNh72xsc97g1rQSSegChWpNeRUxkpLUGzvLf6wH+60nyHjx6jlce+a6rLm19HboO5ilGzPLnu58PLI4xg9VtWDs/dMx0t5c+JrmjZHG4B3PiSenwQR/T9iq9SXF5L3CLcXzzuGeT+ZKty30NPbaKOkpWbIoxgDxPqfUpb6CnttFHS0rNkUYwPM+p9VsoCIiAiIgIiICIiAiIg51/ubbRZ6isONzGkRggkF5+6DjwyqboaWa63OKnjaS+eTBLWk7QTyceQ6qf9plw7q3QUDDGTO7c8E+80DGD8Dz9FzOzKjbJX1NXJCT3TQ2OTBwCeoz0zgoLFp4+5p4oic7GBufPAWREQEREBERAREQEREBERBgrf6lUfu3fkqg0d+tVv/efyKs7VlRLS6arpoHlkjWDDh4ZcAfwKgvZm1rtRTZAOKVxGR0O5qC0kREBERAREQEREBERAREQEREBEWGrEpo5xTnExjd3f+9jj8UFedpV2E1ZHa48EQEPk905DiOBnywV1tC3C3UWnYhUXOCOV7nExSzMbs949B1568quKwzmsm9qcXTh5EhJz72eVkgttfURCWCiqZYz0eyJzgfmAgs68a5tdud3dO4VsoIyInDbgjru5B8OFEbnr27VgfHT93Sx78tMYO/bzgEk4P0WKz6Julzb3krPY4iDh0o5JBxjb1Urs2gKCk/SXBxq5eRtzhnXg465+aCC0Gn7zdXM7qknLXN3tklBawj0ceFM9PaBhpj3932zvLRiAfdafHJ8fDops1oa0NaAAOgHgvqCqtfXc1l0FvbC2OGiJaMdSTjPy6KV9nNLLTabLpQAJ5nSswc5bho/MFVxWS1F6vj3BjPaKqYNDW8DcTgdVdFvpY6KhhpoWCNkbQA0HOPP8UGyiIgIiICIiAiIgIiICIiAiIgIiIMVRTxVUD4KiMSRPGHNPQhV9X6GudDVsmslSXtEm9jXODTHjGMnoforGRBVLtF6lc4uLQSTk/px/mt2g7PrhUgOuVUIQ1/MYO8lviQc4B6qyUQcax6Yt1j7w0zXyPf1fMQSB5DAC7KIgIiICIiAiIgIiICIiAiLUutW6gtVVVsaHOgidIGnoSBlBVOt7h9oajmI7ssgAiY5hyHAZOfxKsHQ1NDT6XpXRM2mbMkhyfednGfoAqqt1O2vu1NTPcWtqJ2scW9QHOA/mrxp4WU8DIYmhrGDAAGEGRERAREQEREBERAREQEREHD1r+qdf/uN/iCi/ZfRsdPW1xc7exoiDfDB5z/yhdftIqZqfTzGRP2tnmEcgwDluCcfUBaPZb/VLh+8Z+RQTtERAREQEREBERAREQEREBERAREQUTdf7WrP37/4irnsbGssdAGNDR7PGcAY52hVDKA7U72uAINYQQfH31dbWtY0NaA1oGAAMABB6REQFzdRuczTtxcxxa4U7yCDgjhdJcvU36t3L/DP/JBUmnv1itv+Kj/iCu9U5oqjZW6mpGvc5vdO74Y8S3kD8FcaAiIgIiICIiAiIgIiICIiAiIgIiICIiAiIgIiICIiAiIgIiICIiAiIgKKdotY2nsAgExjlneA1oJG5o+8PhyFK1XnajUROkoKdrwZYw9zm+IB24P4FBzuzq3+1Xx1S4RujpW5LXjJyc4I+BCtRQ7syijFhnlDGiR1Q5pfjkgNbgZ8uT9VMUBERAREQEREBERAREQEREEE7T6yMUdJQ7Xd46Tvt3hgAj68rc7NqJsFifVB5Lql5y0jgbSQsPafFH9j0suxveCoDQ/HONrjjPknZlVSy2upp3uBjgeNgx03ZJQTVERAREQEREBERAREQEREBERAWCtmNNRTztAcYo3PAPjgZWdcvUtZHQafrZ5Q4t7ssw0c5d7o/EoKps8Ml41PAGbGSTTmX3icDGXEfgrqVO6G/W6g+L/4HK4kBERAWnd6R9faaukic1r5onMaXdASMcrcRBXWjNOXa26hjqKyjdFC1jwXlzSMkcdCrFREBY6iZtPTyzOBLY2F5A64Aysi8TRNnhfFIMse0tcPQ8IKtrNfXeSvfJSyNipt3uxGNp49TjPKlOj7tVagraq4TvMbImiFlO37gzgl3qePxUCvVgr7bPK99HJHTGVzYnHnIycfgtrSWpjYKl7ZWGSkl5kawDcD4Ef5Z8UFvotO2XKmutFHVUj90bxnB6tPkfVbiAiIgIiICIiAiIgIiICIiAiIgIiICIiAiIgIiICIiAiIgKoNc1prNTVALNncfoeuc4J5/FW+qOvtXFX3qsqod3dyyFzdwwcILR0PSxUumKV0QIM+ZX5OfePH8gpAsFHDHT0kUULGxxtaA1rRgBZ0BERAREQEREBERAREQEREEN7Tv7Bpv8SP4XLF2YSl9vrI9jAI3tw4NAJznqfFdDtBova9NPl7zZ7M8S4xnd+zj0+9+C4HZhW7aysoe7+/H32/PTaQMY/834ILGREQEREBERAREQEREBERAREQFwdbSmHSta8MY/hgw9ocOXgdD8V3lHtefqjW/GP+NqCvtDfrdQfF/wDA5XEqw7M4Y5L5O97GudFCXMJHLTkDI+RKs9AREQEREBERAREQeXNa9pa4AtIwQehChd77Pqap3zWuQU8pye6d9wknz/ZHyU2RBEdGaeuthqZxVSUzqaVuSI3Eu3g8dQOMZUuREBERAREQEREBERAREQEREBERAREQEREBERAREQEREBERAVH2KGOov9DDMwPjfUMa5p6EE9FcV6q5KCz1dXCGmSGIvaHDIyPNVr2d86oZkf8A8TygtcAAADgBfURAREQEREBERAREQEREBERBiqWGWmljb95zCB8wq10A0W/VtTS1L2MlbE+HGfvPD28Dz6H6Kz1V9wFNZe0cSuc/uu9715PJy8En8SgtBERAREQEREBERAREQEREBERAUe15+qNb8Y/42qQqGdps8sVmp4mPLWSy4e0ftADI/EION2Yf2xV/4f8A9wVmKC9l8EXsdZUbB33eBm/x24Bx9VOkBERAREQEREBERAREQEREBERAREQEREBERAREQEREBERAREQEREBERAREQEREBERBytU/qzcf3DvyVednX60M/cvVh6p/Vm4/uHfkq87Ov1oZ+5egthERAREQEREBERAREQEREBERAUf1Zptt+po+6cyKpjdkSEZJbg+79cfRSBEEZ0bPdGUzrdcqOZppct7+Q4DvABvmMDqFJkRAREQEREBERAREQEREBERAUI7UP7Lov3x/hU3Ua1xZKq9WyJlEGulhk3BhIG7PHU8eqDH2eUcdPpqOoY5xfUvc94J4BDi0Y+QUpXH0nQ1Ft07S0lWzZPHv3N3A4y9xHI9CuwgIiICIiAiIgIiICIiAiIgIiICIiAiIgIiICIiAiIgIiICIiAiIgIiICIiAiIgIiIIz2gVM1NpmTuX7e9kEb+ActIOQox2Z1UUd1qKd0e6WZgLH4Huhuc/XI+imWsaaGp0zW983d3UZkZyRhwHBUC7Ov1oZ+5egthERAREQEREBERAREQEREBERAREQEREBERAREQEREBERAREQEREBERAREQEREBERAREQEREBERAREQEREBERAREQEREBERAREQEREBERAREQEREBERAREQEREHK1T+rNx/cO/JV52dfrQz9y9WPqGCWqsNdBAwvlkhc1rR1Jwq47Ov1ob+5egthERAREQEREBERAREQEREBERAREQEREBERAREQEREBERAREQEREBERAREQEREBERAREQEREBERAREQEREBERAREQEREBERAREQEREBERAREQEREBERAREQEREBU7pmSqteraWIs7uV0whka8cgEgEK4lUVyqo6LX8tVNnu4awPdgZOAQUFuovjXBzQ4dCMr6gIiICIiAiIgIiICIiAiIgIiICIiAiIgIiICIiAiIgIiICIiAiIgIiICIiAiIgIiICIiAiIgIiICIiAiIgIiICIiAiIgIiICIiAiIgIiICIiAiIgIiICIiAqq7RaP2e/iZkBjjnjDi8Dh78nPPn0VqqK9oNpNwswqo8mSj3PxuAG043Z+iDq6XnlqdOUM07zJI+PLnHqeV1VV+jtTvoI6e0xwbn1FY3MjncNa4taRjz4VoICIiAiIgIiICIiAiIgIiICIiAiIgIiICIiAiIgIiICIiAiIgIiICIiAiIgIiICIiAiIgIiICIiAiIgIiICIiAiIgIiICIiAiIgIiICIiAiIgIiICIiAiIgL45oc0tcAQeCD4r6iDl0enbRQ1QqaahjjmHR2ScfUrqIiAiIgIiICIiAiIgIiICIiAiIgIiICIiAiIgIiICIiAiIgIiICIiAiIgIiICIiAiIgIiICIiAiIgIiICIiAiIgIiICIiAiIgIiICIiAiIgIiICIiD/9k=">
          <a:extLst>
            <a:ext uri="{FF2B5EF4-FFF2-40B4-BE49-F238E27FC236}">
              <a16:creationId xmlns:a16="http://schemas.microsoft.com/office/drawing/2014/main" id="{00000000-0008-0000-0800-00000B000000}"/>
            </a:ext>
          </a:extLst>
        </xdr:cNvPr>
        <xdr:cNvSpPr>
          <a:spLocks noChangeAspect="1" noChangeArrowheads="1"/>
        </xdr:cNvSpPr>
      </xdr:nvSpPr>
      <xdr:spPr bwMode="auto">
        <a:xfrm>
          <a:off x="12420600" y="30813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28575</xdr:rowOff>
    </xdr:from>
    <xdr:to>
      <xdr:col>9</xdr:col>
      <xdr:colOff>0</xdr:colOff>
      <xdr:row>2</xdr:row>
      <xdr:rowOff>3175</xdr:rowOff>
    </xdr:to>
    <xdr:grpSp>
      <xdr:nvGrpSpPr>
        <xdr:cNvPr id="12" name="Grupo 11">
          <a:extLst>
            <a:ext uri="{FF2B5EF4-FFF2-40B4-BE49-F238E27FC236}">
              <a16:creationId xmlns:a16="http://schemas.microsoft.com/office/drawing/2014/main" id="{00000000-0008-0000-0800-00000C000000}"/>
            </a:ext>
          </a:extLst>
        </xdr:cNvPr>
        <xdr:cNvGrpSpPr/>
      </xdr:nvGrpSpPr>
      <xdr:grpSpPr>
        <a:xfrm>
          <a:off x="6858000" y="28575"/>
          <a:ext cx="0" cy="355600"/>
          <a:chOff x="0" y="0"/>
          <a:chExt cx="1724026" cy="850671"/>
        </a:xfrm>
      </xdr:grpSpPr>
      <xdr:sp macro="" textlink="">
        <xdr:nvSpPr>
          <xdr:cNvPr id="13" name="Rectángulo 12">
            <a:extLst>
              <a:ext uri="{FF2B5EF4-FFF2-40B4-BE49-F238E27FC236}">
                <a16:creationId xmlns:a16="http://schemas.microsoft.com/office/drawing/2014/main" id="{00000000-0008-0000-0800-00000D000000}"/>
              </a:ext>
            </a:extLst>
          </xdr:cNvPr>
          <xdr:cNvSpPr/>
        </xdr:nvSpPr>
        <xdr:spPr>
          <a:xfrm>
            <a:off x="9525" y="0"/>
            <a:ext cx="1704976" cy="379866"/>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4" name="Rectángulo 13">
            <a:extLst>
              <a:ext uri="{FF2B5EF4-FFF2-40B4-BE49-F238E27FC236}">
                <a16:creationId xmlns:a16="http://schemas.microsoft.com/office/drawing/2014/main" id="{00000000-0008-0000-0800-00000E000000}"/>
              </a:ext>
            </a:extLst>
          </xdr:cNvPr>
          <xdr:cNvSpPr/>
        </xdr:nvSpPr>
        <xdr:spPr>
          <a:xfrm>
            <a:off x="0" y="466725"/>
            <a:ext cx="1724026" cy="383946"/>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laneaci&#243;n\Planes\Plan%20de%20Acci&#243;n\A&#241;o%202022\01%20Planeacion%20estrategica%202022%20In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justado"/>
      <sheetName val="Borrador"/>
      <sheetName val="1er trim"/>
      <sheetName val="2do trim"/>
      <sheetName val="3er trim"/>
      <sheetName val="Inicial"/>
      <sheetName val="Resumen"/>
      <sheetName val="Presupuesto"/>
      <sheetName val="Soporte participación mercado"/>
    </sheetNames>
    <sheetDataSet>
      <sheetData sheetId="0"/>
      <sheetData sheetId="1"/>
      <sheetData sheetId="2"/>
      <sheetData sheetId="3"/>
      <sheetData sheetId="4"/>
      <sheetData sheetId="5">
        <row r="9">
          <cell r="I9">
            <v>1692759016.3899999</v>
          </cell>
          <cell r="K9">
            <v>0.75</v>
          </cell>
        </row>
        <row r="10">
          <cell r="K10"/>
        </row>
        <row r="11">
          <cell r="I11">
            <v>1</v>
          </cell>
          <cell r="J11">
            <v>1</v>
          </cell>
          <cell r="K11">
            <v>1</v>
          </cell>
        </row>
        <row r="12">
          <cell r="I12">
            <v>28145279456.830002</v>
          </cell>
          <cell r="K12">
            <v>0.75</v>
          </cell>
        </row>
        <row r="13">
          <cell r="K13"/>
        </row>
        <row r="14">
          <cell r="I14">
            <v>0.8571428571428571</v>
          </cell>
          <cell r="J14">
            <v>1</v>
          </cell>
          <cell r="K14">
            <v>1</v>
          </cell>
        </row>
        <row r="15">
          <cell r="I15"/>
          <cell r="J15">
            <v>0</v>
          </cell>
          <cell r="K15">
            <v>0</v>
          </cell>
        </row>
        <row r="16">
          <cell r="I16"/>
          <cell r="J16">
            <v>0</v>
          </cell>
          <cell r="K16">
            <v>0</v>
          </cell>
        </row>
        <row r="17">
          <cell r="I17">
            <v>1</v>
          </cell>
          <cell r="J17">
            <v>1</v>
          </cell>
          <cell r="K17">
            <v>1</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3" Type="http://schemas.openxmlformats.org/officeDocument/2006/relationships/hyperlink" Target="mailto:ALVARO.ECHEVERRI@IMPRENTA.GOV.CO" TargetMode="External"/><Relationship Id="rId18" Type="http://schemas.openxmlformats.org/officeDocument/2006/relationships/hyperlink" Target="mailto:ALVARO.ECHEVERRI@IMPRENTA.GOV.CO" TargetMode="External"/><Relationship Id="rId26" Type="http://schemas.openxmlformats.org/officeDocument/2006/relationships/hyperlink" Target="mailto:ALVARO.ECHEVERRI@IMPRENTA.GOV.CO" TargetMode="External"/><Relationship Id="rId3" Type="http://schemas.openxmlformats.org/officeDocument/2006/relationships/hyperlink" Target="mailto:ALVARO.ECHEVERRI@IMPRENTA.GOV.CO" TargetMode="External"/><Relationship Id="rId21" Type="http://schemas.openxmlformats.org/officeDocument/2006/relationships/hyperlink" Target="mailto:ALVARO.ECHEVERRI@IMPRENTA.GOV.CO" TargetMode="External"/><Relationship Id="rId7" Type="http://schemas.openxmlformats.org/officeDocument/2006/relationships/hyperlink" Target="mailto:ALVARO.ECHEVERRI@IMPRENTA.GOV.CO" TargetMode="External"/><Relationship Id="rId12" Type="http://schemas.openxmlformats.org/officeDocument/2006/relationships/hyperlink" Target="mailto:ALVARO.ECHEVERRI@IMPRENTA.GOV.CO" TargetMode="External"/><Relationship Id="rId17" Type="http://schemas.openxmlformats.org/officeDocument/2006/relationships/hyperlink" Target="mailto:ALVARO.ECHEVERRI@IMPRENTA.GOV.CO" TargetMode="External"/><Relationship Id="rId25" Type="http://schemas.openxmlformats.org/officeDocument/2006/relationships/hyperlink" Target="mailto:ALVARO.ECHEVERRI@IMPRENTA.GOV.CO" TargetMode="External"/><Relationship Id="rId33" Type="http://schemas.openxmlformats.org/officeDocument/2006/relationships/drawing" Target="../drawings/drawing5.xml"/><Relationship Id="rId2" Type="http://schemas.openxmlformats.org/officeDocument/2006/relationships/hyperlink" Target="mailto:ALVARO.ECHEVERRI@IMPRENTA.GOV.CO" TargetMode="External"/><Relationship Id="rId16" Type="http://schemas.openxmlformats.org/officeDocument/2006/relationships/hyperlink" Target="mailto:ALVARO.ECHEVERRI@IMPRENTA.GOV.CO" TargetMode="External"/><Relationship Id="rId20" Type="http://schemas.openxmlformats.org/officeDocument/2006/relationships/hyperlink" Target="mailto:ALVARO.ECHEVERRI@IMPRENTA.GOV.CO" TargetMode="External"/><Relationship Id="rId29" Type="http://schemas.openxmlformats.org/officeDocument/2006/relationships/hyperlink" Target="mailto:ALVARO.ECHEVERRI@IMPRENTA.GOV.CO" TargetMode="External"/><Relationship Id="rId1" Type="http://schemas.openxmlformats.org/officeDocument/2006/relationships/hyperlink" Target="mailto:ALVARO.ECHEVERRI@IMPRENTA.GOV.CO" TargetMode="External"/><Relationship Id="rId6" Type="http://schemas.openxmlformats.org/officeDocument/2006/relationships/hyperlink" Target="mailto:ALVARO.ECHEVERRI@IMPRENTA.GOV.CO" TargetMode="External"/><Relationship Id="rId11" Type="http://schemas.openxmlformats.org/officeDocument/2006/relationships/hyperlink" Target="mailto:ALVARO.ECHEVERRI@IMPRENTA.GOV.CO" TargetMode="External"/><Relationship Id="rId24" Type="http://schemas.openxmlformats.org/officeDocument/2006/relationships/hyperlink" Target="mailto:ALVARO.ECHEVERRI@IMPRENTA.GOV.CO" TargetMode="External"/><Relationship Id="rId32" Type="http://schemas.openxmlformats.org/officeDocument/2006/relationships/hyperlink" Target="mailto:ALVARO.ECHEVERRI@IMPRENTA.GOV.CO" TargetMode="External"/><Relationship Id="rId5" Type="http://schemas.openxmlformats.org/officeDocument/2006/relationships/hyperlink" Target="mailto:ALVARO.ECHEVERRI@IMPRENTA.GOV.CO" TargetMode="External"/><Relationship Id="rId15" Type="http://schemas.openxmlformats.org/officeDocument/2006/relationships/hyperlink" Target="mailto:ALVARO.ECHEVERRI@IMPRENTA.GOV.CO" TargetMode="External"/><Relationship Id="rId23" Type="http://schemas.openxmlformats.org/officeDocument/2006/relationships/hyperlink" Target="mailto:ALVARO.ECHEVERRI@IMPRENTA.GOV.CO" TargetMode="External"/><Relationship Id="rId28" Type="http://schemas.openxmlformats.org/officeDocument/2006/relationships/hyperlink" Target="mailto:ALVARO.ECHEVERRI@IMPRENTA.GOV.CO" TargetMode="External"/><Relationship Id="rId10" Type="http://schemas.openxmlformats.org/officeDocument/2006/relationships/hyperlink" Target="mailto:ALVARO.ECHEVERRI@IMPRENTA.GOV.CO" TargetMode="External"/><Relationship Id="rId19" Type="http://schemas.openxmlformats.org/officeDocument/2006/relationships/hyperlink" Target="mailto:ALVARO.ECHEVERRI@IMPRENTA.GOV.CO" TargetMode="External"/><Relationship Id="rId31" Type="http://schemas.openxmlformats.org/officeDocument/2006/relationships/hyperlink" Target="mailto:ALVARO.ECHEVERRI@IMPRENTA.GOV.CO" TargetMode="External"/><Relationship Id="rId4" Type="http://schemas.openxmlformats.org/officeDocument/2006/relationships/hyperlink" Target="mailto:ALVARO.ECHEVERRI@IMPRENTA.GOV.CO" TargetMode="External"/><Relationship Id="rId9" Type="http://schemas.openxmlformats.org/officeDocument/2006/relationships/hyperlink" Target="mailto:ALVARO.ECHEVERRI@IMPRENTA.GOV.CO" TargetMode="External"/><Relationship Id="rId14" Type="http://schemas.openxmlformats.org/officeDocument/2006/relationships/hyperlink" Target="mailto:ALVARO.ECHEVERRI@IMPRENTA.GOV.CO" TargetMode="External"/><Relationship Id="rId22" Type="http://schemas.openxmlformats.org/officeDocument/2006/relationships/hyperlink" Target="mailto:ALVARO.ECHEVERRI@IMPRENTA.GOV.CO" TargetMode="External"/><Relationship Id="rId27" Type="http://schemas.openxmlformats.org/officeDocument/2006/relationships/hyperlink" Target="mailto:ALVARO.ECHEVERRI@IMPRENTA.GOV.CO" TargetMode="External"/><Relationship Id="rId30" Type="http://schemas.openxmlformats.org/officeDocument/2006/relationships/hyperlink" Target="mailto:ALVARO.ECHEVERRI@IMPRENTA.GOV.CO" TargetMode="External"/><Relationship Id="rId8" Type="http://schemas.openxmlformats.org/officeDocument/2006/relationships/hyperlink" Target="mailto:ALVARO.ECHEVERRI@IMPRENTA.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7"/>
  <sheetViews>
    <sheetView tabSelected="1" workbookViewId="0">
      <selection activeCell="I23" sqref="I23:I24"/>
    </sheetView>
  </sheetViews>
  <sheetFormatPr baseColWidth="10" defaultRowHeight="28.5" outlineLevelCol="1" x14ac:dyDescent="0.25"/>
  <cols>
    <col min="1" max="1" width="12.28515625" customWidth="1" outlineLevel="1"/>
    <col min="2" max="2" width="24.7109375" customWidth="1" outlineLevel="1"/>
    <col min="3" max="5" width="17.85546875" style="1" customWidth="1" outlineLevel="1"/>
    <col min="6" max="6" width="19.7109375" customWidth="1" outlineLevel="1"/>
    <col min="7" max="7" width="4.7109375" style="2" bestFit="1" customWidth="1"/>
    <col min="8" max="8" width="35" style="2" customWidth="1"/>
    <col min="9" max="9" width="46.42578125" customWidth="1"/>
    <col min="10" max="10" width="23" customWidth="1"/>
    <col min="11" max="11" width="22.85546875" customWidth="1"/>
    <col min="12" max="12" width="17" customWidth="1"/>
    <col min="13" max="13" width="16.42578125" bestFit="1" customWidth="1"/>
  </cols>
  <sheetData>
    <row r="1" spans="1:14" ht="26.25" customHeight="1" x14ac:dyDescent="0.4">
      <c r="A1" s="567" t="s">
        <v>0</v>
      </c>
      <c r="B1" s="567"/>
      <c r="C1" s="567"/>
      <c r="D1" s="567"/>
      <c r="E1" s="567"/>
      <c r="F1" s="567"/>
      <c r="G1" s="567"/>
      <c r="H1" s="567"/>
      <c r="I1" s="567"/>
      <c r="J1" s="567"/>
      <c r="K1" s="567"/>
      <c r="L1" s="567"/>
    </row>
    <row r="2" spans="1:14" ht="26.25" customHeight="1" x14ac:dyDescent="0.3">
      <c r="A2" s="568" t="s">
        <v>102</v>
      </c>
      <c r="B2" s="568"/>
      <c r="C2" s="568"/>
      <c r="D2" s="568"/>
      <c r="E2" s="568"/>
      <c r="F2" s="568"/>
      <c r="G2" s="568"/>
      <c r="H2" s="568"/>
      <c r="I2" s="568"/>
      <c r="J2" s="568"/>
      <c r="K2" s="568"/>
      <c r="L2" s="568"/>
    </row>
    <row r="3" spans="1:14" ht="26.25" customHeight="1" x14ac:dyDescent="0.25"/>
    <row r="4" spans="1:14" ht="26.25" customHeight="1" thickBot="1" x14ac:dyDescent="0.3"/>
    <row r="5" spans="1:14" ht="32.25" customHeight="1" x14ac:dyDescent="0.25">
      <c r="A5" s="546" t="s">
        <v>1</v>
      </c>
      <c r="B5" s="547"/>
      <c r="C5" s="548" t="s">
        <v>2</v>
      </c>
      <c r="D5" s="548"/>
      <c r="E5" s="548"/>
      <c r="F5" s="548"/>
      <c r="G5" s="563" t="s">
        <v>103</v>
      </c>
      <c r="H5" s="563"/>
      <c r="I5" s="563" t="s">
        <v>3</v>
      </c>
      <c r="J5" s="549" t="s">
        <v>5</v>
      </c>
      <c r="K5" s="549" t="s">
        <v>4</v>
      </c>
      <c r="L5" s="561" t="s">
        <v>6</v>
      </c>
    </row>
    <row r="6" spans="1:14" ht="60" x14ac:dyDescent="0.25">
      <c r="A6" s="9" t="s">
        <v>7</v>
      </c>
      <c r="B6" s="10" t="s">
        <v>8</v>
      </c>
      <c r="C6" s="10" t="s">
        <v>9</v>
      </c>
      <c r="D6" s="10" t="s">
        <v>10</v>
      </c>
      <c r="E6" s="10" t="s">
        <v>11</v>
      </c>
      <c r="F6" s="10" t="s">
        <v>12</v>
      </c>
      <c r="G6" s="564"/>
      <c r="H6" s="564"/>
      <c r="I6" s="564"/>
      <c r="J6" s="550"/>
      <c r="K6" s="550"/>
      <c r="L6" s="562"/>
    </row>
    <row r="7" spans="1:14" s="6" customFormat="1" ht="36" customHeight="1" x14ac:dyDescent="0.2">
      <c r="A7" s="559" t="s">
        <v>13</v>
      </c>
      <c r="B7" s="560" t="s">
        <v>14</v>
      </c>
      <c r="C7" s="551" t="s">
        <v>15</v>
      </c>
      <c r="D7" s="553" t="s">
        <v>16</v>
      </c>
      <c r="E7" s="553" t="s">
        <v>17</v>
      </c>
      <c r="F7" s="555" t="s">
        <v>18</v>
      </c>
      <c r="G7" s="557">
        <v>1</v>
      </c>
      <c r="H7" s="553" t="s">
        <v>914</v>
      </c>
      <c r="I7" s="553" t="s">
        <v>915</v>
      </c>
      <c r="J7" s="11" t="s">
        <v>77</v>
      </c>
      <c r="K7" s="553" t="s">
        <v>19</v>
      </c>
      <c r="L7" s="575">
        <v>44925</v>
      </c>
    </row>
    <row r="8" spans="1:14" s="6" customFormat="1" ht="36" customHeight="1" x14ac:dyDescent="0.2">
      <c r="A8" s="504"/>
      <c r="B8" s="514"/>
      <c r="C8" s="552"/>
      <c r="D8" s="554"/>
      <c r="E8" s="554"/>
      <c r="F8" s="556"/>
      <c r="G8" s="558"/>
      <c r="H8" s="554"/>
      <c r="I8" s="554"/>
      <c r="J8" s="13">
        <v>0.9</v>
      </c>
      <c r="K8" s="554"/>
      <c r="L8" s="576"/>
    </row>
    <row r="9" spans="1:14" s="6" customFormat="1" ht="26.25" customHeight="1" x14ac:dyDescent="0.2">
      <c r="A9" s="512"/>
      <c r="B9" s="515"/>
      <c r="C9" s="517" t="s">
        <v>21</v>
      </c>
      <c r="D9" s="522" t="s">
        <v>22</v>
      </c>
      <c r="E9" s="522" t="s">
        <v>23</v>
      </c>
      <c r="F9" s="526" t="s">
        <v>24</v>
      </c>
      <c r="G9" s="528">
        <v>2</v>
      </c>
      <c r="H9" s="530" t="s">
        <v>916</v>
      </c>
      <c r="I9" s="530" t="s">
        <v>106</v>
      </c>
      <c r="J9" s="14" t="s">
        <v>26</v>
      </c>
      <c r="K9" s="522" t="s">
        <v>25</v>
      </c>
      <c r="L9" s="524">
        <v>44925</v>
      </c>
      <c r="M9" s="15"/>
    </row>
    <row r="10" spans="1:14" s="6" customFormat="1" ht="30.75" customHeight="1" x14ac:dyDescent="0.2">
      <c r="A10" s="513"/>
      <c r="B10" s="516"/>
      <c r="C10" s="518"/>
      <c r="D10" s="523"/>
      <c r="E10" s="523"/>
      <c r="F10" s="527"/>
      <c r="G10" s="529"/>
      <c r="H10" s="531"/>
      <c r="I10" s="531"/>
      <c r="J10" s="16">
        <v>100853535000</v>
      </c>
      <c r="K10" s="523"/>
      <c r="L10" s="525"/>
    </row>
    <row r="11" spans="1:14" s="6" customFormat="1" ht="32.25" customHeight="1" x14ac:dyDescent="0.2">
      <c r="A11" s="533" t="s">
        <v>62</v>
      </c>
      <c r="B11" s="535" t="s">
        <v>63</v>
      </c>
      <c r="C11" s="517" t="s">
        <v>21</v>
      </c>
      <c r="D11" s="522" t="s">
        <v>34</v>
      </c>
      <c r="E11" s="522" t="s">
        <v>17</v>
      </c>
      <c r="F11" s="526" t="s">
        <v>42</v>
      </c>
      <c r="G11" s="528">
        <v>3</v>
      </c>
      <c r="H11" s="530" t="s">
        <v>110</v>
      </c>
      <c r="I11" s="530" t="s">
        <v>64</v>
      </c>
      <c r="J11" s="14" t="s">
        <v>66</v>
      </c>
      <c r="K11" s="522" t="s">
        <v>65</v>
      </c>
      <c r="L11" s="524">
        <v>44925</v>
      </c>
      <c r="N11" s="32"/>
    </row>
    <row r="12" spans="1:14" s="6" customFormat="1" ht="32.25" customHeight="1" x14ac:dyDescent="0.2">
      <c r="A12" s="534"/>
      <c r="B12" s="536"/>
      <c r="C12" s="518"/>
      <c r="D12" s="523"/>
      <c r="E12" s="523"/>
      <c r="F12" s="527"/>
      <c r="G12" s="529"/>
      <c r="H12" s="531"/>
      <c r="I12" s="531"/>
      <c r="J12" s="23" t="s">
        <v>67</v>
      </c>
      <c r="K12" s="523"/>
      <c r="L12" s="525"/>
      <c r="N12" s="51"/>
    </row>
    <row r="13" spans="1:14" s="6" customFormat="1" ht="27" customHeight="1" x14ac:dyDescent="0.2">
      <c r="A13" s="504" t="s">
        <v>13</v>
      </c>
      <c r="B13" s="514" t="s">
        <v>14</v>
      </c>
      <c r="C13" s="517" t="s">
        <v>46</v>
      </c>
      <c r="D13" s="522" t="s">
        <v>47</v>
      </c>
      <c r="E13" s="522" t="s">
        <v>74</v>
      </c>
      <c r="F13" s="526" t="s">
        <v>48</v>
      </c>
      <c r="G13" s="528">
        <v>4</v>
      </c>
      <c r="H13" s="530" t="s">
        <v>111</v>
      </c>
      <c r="I13" s="530" t="s">
        <v>75</v>
      </c>
      <c r="J13" s="7" t="s">
        <v>77</v>
      </c>
      <c r="K13" s="522" t="s">
        <v>76</v>
      </c>
      <c r="L13" s="524">
        <v>44925</v>
      </c>
    </row>
    <row r="14" spans="1:14" s="6" customFormat="1" ht="27" customHeight="1" x14ac:dyDescent="0.2">
      <c r="A14" s="512"/>
      <c r="B14" s="515"/>
      <c r="C14" s="518"/>
      <c r="D14" s="523"/>
      <c r="E14" s="523"/>
      <c r="F14" s="527"/>
      <c r="G14" s="529"/>
      <c r="H14" s="531"/>
      <c r="I14" s="531"/>
      <c r="J14" s="29">
        <v>1</v>
      </c>
      <c r="K14" s="523"/>
      <c r="L14" s="525"/>
    </row>
    <row r="15" spans="1:14" s="6" customFormat="1" ht="30.75" customHeight="1" x14ac:dyDescent="0.2">
      <c r="A15" s="512"/>
      <c r="B15" s="515"/>
      <c r="C15" s="517" t="s">
        <v>22</v>
      </c>
      <c r="D15" s="522" t="s">
        <v>78</v>
      </c>
      <c r="E15" s="522" t="s">
        <v>79</v>
      </c>
      <c r="F15" s="526" t="s">
        <v>35</v>
      </c>
      <c r="G15" s="528">
        <v>5</v>
      </c>
      <c r="H15" s="530" t="s">
        <v>116</v>
      </c>
      <c r="I15" s="530" t="s">
        <v>764</v>
      </c>
      <c r="J15" s="7" t="s">
        <v>81</v>
      </c>
      <c r="K15" s="522" t="s">
        <v>80</v>
      </c>
      <c r="L15" s="524">
        <v>44925</v>
      </c>
      <c r="M15" s="15"/>
    </row>
    <row r="16" spans="1:14" s="6" customFormat="1" ht="30.75" customHeight="1" x14ac:dyDescent="0.2">
      <c r="A16" s="513"/>
      <c r="B16" s="516"/>
      <c r="C16" s="518"/>
      <c r="D16" s="523"/>
      <c r="E16" s="523"/>
      <c r="F16" s="527"/>
      <c r="G16" s="529"/>
      <c r="H16" s="531"/>
      <c r="I16" s="531"/>
      <c r="J16" s="8">
        <v>64669737000.005005</v>
      </c>
      <c r="K16" s="523"/>
      <c r="L16" s="525"/>
    </row>
    <row r="17" spans="1:12" s="6" customFormat="1" ht="24" customHeight="1" x14ac:dyDescent="0.2">
      <c r="A17" s="504" t="s">
        <v>82</v>
      </c>
      <c r="B17" s="514" t="s">
        <v>83</v>
      </c>
      <c r="C17" s="517" t="s">
        <v>55</v>
      </c>
      <c r="D17" s="522" t="s">
        <v>56</v>
      </c>
      <c r="E17" s="522" t="s">
        <v>33</v>
      </c>
      <c r="F17" s="526" t="s">
        <v>84</v>
      </c>
      <c r="G17" s="528">
        <v>6</v>
      </c>
      <c r="H17" s="530" t="s">
        <v>117</v>
      </c>
      <c r="I17" s="530" t="s">
        <v>85</v>
      </c>
      <c r="J17" s="7" t="s">
        <v>77</v>
      </c>
      <c r="K17" s="522" t="s">
        <v>86</v>
      </c>
      <c r="L17" s="524">
        <v>44925</v>
      </c>
    </row>
    <row r="18" spans="1:12" s="6" customFormat="1" ht="24" customHeight="1" x14ac:dyDescent="0.2">
      <c r="A18" s="512"/>
      <c r="B18" s="515"/>
      <c r="C18" s="518"/>
      <c r="D18" s="523"/>
      <c r="E18" s="523"/>
      <c r="F18" s="527"/>
      <c r="G18" s="529"/>
      <c r="H18" s="531"/>
      <c r="I18" s="531"/>
      <c r="J18" s="29">
        <v>1</v>
      </c>
      <c r="K18" s="523"/>
      <c r="L18" s="525"/>
    </row>
    <row r="19" spans="1:12" s="6" customFormat="1" ht="24" customHeight="1" x14ac:dyDescent="0.2">
      <c r="A19" s="512"/>
      <c r="B19" s="515"/>
      <c r="C19" s="517" t="s">
        <v>55</v>
      </c>
      <c r="D19" s="522" t="s">
        <v>56</v>
      </c>
      <c r="E19" s="522" t="s">
        <v>33</v>
      </c>
      <c r="F19" s="526" t="s">
        <v>84</v>
      </c>
      <c r="G19" s="528">
        <v>7</v>
      </c>
      <c r="H19" s="530" t="s">
        <v>118</v>
      </c>
      <c r="I19" s="530" t="s">
        <v>87</v>
      </c>
      <c r="J19" s="7" t="s">
        <v>77</v>
      </c>
      <c r="K19" s="522" t="s">
        <v>86</v>
      </c>
      <c r="L19" s="524">
        <v>44925</v>
      </c>
    </row>
    <row r="20" spans="1:12" s="6" customFormat="1" ht="24" customHeight="1" x14ac:dyDescent="0.2">
      <c r="A20" s="512"/>
      <c r="B20" s="515"/>
      <c r="C20" s="518"/>
      <c r="D20" s="523"/>
      <c r="E20" s="523"/>
      <c r="F20" s="527"/>
      <c r="G20" s="529"/>
      <c r="H20" s="531"/>
      <c r="I20" s="531"/>
      <c r="J20" s="29">
        <v>1</v>
      </c>
      <c r="K20" s="523"/>
      <c r="L20" s="525"/>
    </row>
    <row r="21" spans="1:12" s="6" customFormat="1" ht="24" customHeight="1" x14ac:dyDescent="0.2">
      <c r="A21" s="512"/>
      <c r="B21" s="515"/>
      <c r="C21" s="517" t="s">
        <v>55</v>
      </c>
      <c r="D21" s="522" t="s">
        <v>56</v>
      </c>
      <c r="E21" s="522" t="s">
        <v>33</v>
      </c>
      <c r="F21" s="526" t="s">
        <v>84</v>
      </c>
      <c r="G21" s="528">
        <v>8</v>
      </c>
      <c r="H21" s="530" t="s">
        <v>119</v>
      </c>
      <c r="I21" s="530" t="s">
        <v>88</v>
      </c>
      <c r="J21" s="7" t="s">
        <v>77</v>
      </c>
      <c r="K21" s="522" t="s">
        <v>86</v>
      </c>
      <c r="L21" s="524">
        <v>44925</v>
      </c>
    </row>
    <row r="22" spans="1:12" s="6" customFormat="1" ht="24" customHeight="1" x14ac:dyDescent="0.2">
      <c r="A22" s="512"/>
      <c r="B22" s="515"/>
      <c r="C22" s="518"/>
      <c r="D22" s="523"/>
      <c r="E22" s="523"/>
      <c r="F22" s="527"/>
      <c r="G22" s="529"/>
      <c r="H22" s="531"/>
      <c r="I22" s="531"/>
      <c r="J22" s="29">
        <v>1</v>
      </c>
      <c r="K22" s="523"/>
      <c r="L22" s="525"/>
    </row>
    <row r="23" spans="1:12" s="6" customFormat="1" ht="36" customHeight="1" x14ac:dyDescent="0.2">
      <c r="A23" s="512"/>
      <c r="B23" s="515"/>
      <c r="C23" s="517" t="s">
        <v>55</v>
      </c>
      <c r="D23" s="522" t="s">
        <v>56</v>
      </c>
      <c r="E23" s="522" t="s">
        <v>33</v>
      </c>
      <c r="F23" s="526" t="s">
        <v>84</v>
      </c>
      <c r="G23" s="528">
        <v>9</v>
      </c>
      <c r="H23" s="530" t="s">
        <v>104</v>
      </c>
      <c r="I23" s="530" t="s">
        <v>89</v>
      </c>
      <c r="J23" s="7" t="s">
        <v>90</v>
      </c>
      <c r="K23" s="522" t="s">
        <v>105</v>
      </c>
      <c r="L23" s="524">
        <v>44925</v>
      </c>
    </row>
    <row r="24" spans="1:12" s="6" customFormat="1" ht="36" customHeight="1" x14ac:dyDescent="0.2">
      <c r="A24" s="513"/>
      <c r="B24" s="516"/>
      <c r="C24" s="518"/>
      <c r="D24" s="523"/>
      <c r="E24" s="523"/>
      <c r="F24" s="527"/>
      <c r="G24" s="529"/>
      <c r="H24" s="531"/>
      <c r="I24" s="531"/>
      <c r="J24" s="8" t="s">
        <v>91</v>
      </c>
      <c r="K24" s="523"/>
      <c r="L24" s="525"/>
    </row>
    <row r="25" spans="1:12" s="6" customFormat="1" ht="30.75" customHeight="1" x14ac:dyDescent="0.2">
      <c r="A25" s="504" t="s">
        <v>27</v>
      </c>
      <c r="B25" s="514" t="s">
        <v>28</v>
      </c>
      <c r="C25" s="517" t="s">
        <v>29</v>
      </c>
      <c r="D25" s="522" t="s">
        <v>92</v>
      </c>
      <c r="E25" s="522" t="s">
        <v>17</v>
      </c>
      <c r="F25" s="526" t="s">
        <v>31</v>
      </c>
      <c r="G25" s="528">
        <v>10</v>
      </c>
      <c r="H25" s="530" t="s">
        <v>120</v>
      </c>
      <c r="I25" s="530" t="s">
        <v>93</v>
      </c>
      <c r="J25" s="7" t="s">
        <v>77</v>
      </c>
      <c r="K25" s="522" t="s">
        <v>94</v>
      </c>
      <c r="L25" s="524">
        <v>44925</v>
      </c>
    </row>
    <row r="26" spans="1:12" s="6" customFormat="1" ht="30.75" customHeight="1" x14ac:dyDescent="0.2">
      <c r="A26" s="513"/>
      <c r="B26" s="516"/>
      <c r="C26" s="518"/>
      <c r="D26" s="523"/>
      <c r="E26" s="523"/>
      <c r="F26" s="527"/>
      <c r="G26" s="529"/>
      <c r="H26" s="531"/>
      <c r="I26" s="531"/>
      <c r="J26" s="29">
        <v>1</v>
      </c>
      <c r="K26" s="523"/>
      <c r="L26" s="525"/>
    </row>
    <row r="27" spans="1:12" s="6" customFormat="1" ht="34.5" customHeight="1" x14ac:dyDescent="0.2">
      <c r="A27" s="504" t="s">
        <v>13</v>
      </c>
      <c r="B27" s="514" t="s">
        <v>54</v>
      </c>
      <c r="C27" s="517" t="s">
        <v>21</v>
      </c>
      <c r="D27" s="522" t="s">
        <v>95</v>
      </c>
      <c r="E27" s="522" t="s">
        <v>96</v>
      </c>
      <c r="F27" s="526" t="s">
        <v>97</v>
      </c>
      <c r="G27" s="528">
        <v>11</v>
      </c>
      <c r="H27" s="530" t="s">
        <v>121</v>
      </c>
      <c r="I27" s="530" t="s">
        <v>98</v>
      </c>
      <c r="J27" s="7" t="s">
        <v>77</v>
      </c>
      <c r="K27" s="522" t="s">
        <v>99</v>
      </c>
      <c r="L27" s="524">
        <v>44925</v>
      </c>
    </row>
    <row r="28" spans="1:12" s="6" customFormat="1" ht="34.5" customHeight="1" x14ac:dyDescent="0.2">
      <c r="A28" s="512"/>
      <c r="B28" s="515"/>
      <c r="C28" s="518"/>
      <c r="D28" s="523"/>
      <c r="E28" s="523"/>
      <c r="F28" s="527"/>
      <c r="G28" s="529"/>
      <c r="H28" s="531"/>
      <c r="I28" s="531"/>
      <c r="J28" s="29">
        <v>1</v>
      </c>
      <c r="K28" s="523"/>
      <c r="L28" s="525"/>
    </row>
    <row r="29" spans="1:12" s="6" customFormat="1" ht="24.75" customHeight="1" x14ac:dyDescent="0.2">
      <c r="A29" s="512"/>
      <c r="B29" s="515"/>
      <c r="C29" s="517" t="s">
        <v>21</v>
      </c>
      <c r="D29" s="522" t="s">
        <v>100</v>
      </c>
      <c r="E29" s="522" t="s">
        <v>96</v>
      </c>
      <c r="F29" s="526" t="s">
        <v>97</v>
      </c>
      <c r="G29" s="528">
        <v>12</v>
      </c>
      <c r="H29" s="530" t="s">
        <v>122</v>
      </c>
      <c r="I29" s="530" t="s">
        <v>101</v>
      </c>
      <c r="J29" s="7" t="s">
        <v>77</v>
      </c>
      <c r="K29" s="522" t="s">
        <v>99</v>
      </c>
      <c r="L29" s="524">
        <v>44925</v>
      </c>
    </row>
    <row r="30" spans="1:12" s="6" customFormat="1" ht="24.75" customHeight="1" x14ac:dyDescent="0.2">
      <c r="A30" s="513"/>
      <c r="B30" s="516"/>
      <c r="C30" s="518"/>
      <c r="D30" s="523"/>
      <c r="E30" s="523"/>
      <c r="F30" s="527"/>
      <c r="G30" s="529"/>
      <c r="H30" s="531"/>
      <c r="I30" s="531"/>
      <c r="J30" s="29">
        <v>1</v>
      </c>
      <c r="K30" s="523"/>
      <c r="L30" s="525"/>
    </row>
    <row r="31" spans="1:12" s="6" customFormat="1" ht="27.75" customHeight="1" x14ac:dyDescent="0.2">
      <c r="A31" s="502" t="s">
        <v>37</v>
      </c>
      <c r="B31" s="505" t="s">
        <v>38</v>
      </c>
      <c r="C31" s="520" t="s">
        <v>114</v>
      </c>
      <c r="D31" s="565" t="s">
        <v>114</v>
      </c>
      <c r="E31" s="565" t="s">
        <v>17</v>
      </c>
      <c r="F31" s="569" t="s">
        <v>31</v>
      </c>
      <c r="G31" s="571">
        <v>13</v>
      </c>
      <c r="H31" s="573" t="s">
        <v>112</v>
      </c>
      <c r="I31" s="565" t="s">
        <v>917</v>
      </c>
      <c r="J31" s="38" t="s">
        <v>113</v>
      </c>
      <c r="K31" s="553" t="s">
        <v>19</v>
      </c>
      <c r="L31" s="577">
        <v>44651</v>
      </c>
    </row>
    <row r="32" spans="1:12" s="6" customFormat="1" ht="24.75" customHeight="1" x14ac:dyDescent="0.2">
      <c r="A32" s="503"/>
      <c r="B32" s="506"/>
      <c r="C32" s="521"/>
      <c r="D32" s="566"/>
      <c r="E32" s="566"/>
      <c r="F32" s="570"/>
      <c r="G32" s="572"/>
      <c r="H32" s="574"/>
      <c r="I32" s="566"/>
      <c r="J32" s="18" t="s">
        <v>918</v>
      </c>
      <c r="K32" s="523"/>
      <c r="L32" s="578"/>
    </row>
    <row r="33" spans="1:14" s="6" customFormat="1" ht="40.5" customHeight="1" x14ac:dyDescent="0.2">
      <c r="A33" s="503"/>
      <c r="B33" s="506"/>
      <c r="C33" s="520" t="s">
        <v>39</v>
      </c>
      <c r="D33" s="565" t="s">
        <v>40</v>
      </c>
      <c r="E33" s="565" t="s">
        <v>41</v>
      </c>
      <c r="F33" s="569" t="s">
        <v>42</v>
      </c>
      <c r="G33" s="571">
        <v>14</v>
      </c>
      <c r="H33" s="573" t="s">
        <v>919</v>
      </c>
      <c r="I33" s="565" t="s">
        <v>920</v>
      </c>
      <c r="J33" s="38" t="s">
        <v>921</v>
      </c>
      <c r="K33" s="553" t="s">
        <v>19</v>
      </c>
      <c r="L33" s="577">
        <v>44742</v>
      </c>
    </row>
    <row r="34" spans="1:14" s="6" customFormat="1" ht="40.5" customHeight="1" x14ac:dyDescent="0.2">
      <c r="A34" s="508"/>
      <c r="B34" s="519"/>
      <c r="C34" s="521"/>
      <c r="D34" s="566"/>
      <c r="E34" s="566"/>
      <c r="F34" s="570"/>
      <c r="G34" s="572"/>
      <c r="H34" s="574"/>
      <c r="I34" s="566"/>
      <c r="J34" s="18" t="s">
        <v>115</v>
      </c>
      <c r="K34" s="523"/>
      <c r="L34" s="578"/>
    </row>
    <row r="35" spans="1:14" s="5" customFormat="1" ht="57" x14ac:dyDescent="0.25">
      <c r="A35" s="502" t="s">
        <v>37</v>
      </c>
      <c r="B35" s="509" t="s">
        <v>38</v>
      </c>
      <c r="C35" s="17" t="s">
        <v>39</v>
      </c>
      <c r="D35" s="18" t="s">
        <v>40</v>
      </c>
      <c r="E35" s="18" t="s">
        <v>41</v>
      </c>
      <c r="F35" s="19" t="s">
        <v>42</v>
      </c>
      <c r="G35" s="37">
        <v>15</v>
      </c>
      <c r="H35" s="20" t="s">
        <v>125</v>
      </c>
      <c r="I35" s="21" t="s">
        <v>126</v>
      </c>
      <c r="J35" s="21" t="s">
        <v>126</v>
      </c>
      <c r="K35" s="18" t="s">
        <v>45</v>
      </c>
      <c r="L35" s="22" t="s">
        <v>32</v>
      </c>
    </row>
    <row r="36" spans="1:14" s="39" customFormat="1" ht="78" customHeight="1" x14ac:dyDescent="0.2">
      <c r="A36" s="508"/>
      <c r="B36" s="510"/>
      <c r="C36" s="17" t="s">
        <v>39</v>
      </c>
      <c r="D36" s="18" t="s">
        <v>40</v>
      </c>
      <c r="E36" s="18" t="s">
        <v>41</v>
      </c>
      <c r="F36" s="19" t="s">
        <v>42</v>
      </c>
      <c r="G36" s="37">
        <v>16</v>
      </c>
      <c r="H36" s="20" t="s">
        <v>127</v>
      </c>
      <c r="I36" s="20" t="s">
        <v>129</v>
      </c>
      <c r="J36" s="21" t="s">
        <v>51</v>
      </c>
      <c r="K36" s="18" t="s">
        <v>128</v>
      </c>
      <c r="L36" s="22" t="s">
        <v>36</v>
      </c>
    </row>
    <row r="37" spans="1:14" s="4" customFormat="1" ht="40.5" customHeight="1" x14ac:dyDescent="0.2">
      <c r="A37" s="543" t="s">
        <v>13</v>
      </c>
      <c r="B37" s="507" t="s">
        <v>54</v>
      </c>
      <c r="C37" s="517" t="s">
        <v>55</v>
      </c>
      <c r="D37" s="522" t="s">
        <v>56</v>
      </c>
      <c r="E37" s="522" t="s">
        <v>33</v>
      </c>
      <c r="F37" s="526" t="s">
        <v>18</v>
      </c>
      <c r="G37" s="528">
        <v>17</v>
      </c>
      <c r="H37" s="537" t="s">
        <v>108</v>
      </c>
      <c r="I37" s="537" t="s">
        <v>109</v>
      </c>
      <c r="J37" s="14" t="s">
        <v>58</v>
      </c>
      <c r="K37" s="539" t="s">
        <v>57</v>
      </c>
      <c r="L37" s="541" t="s">
        <v>20</v>
      </c>
      <c r="M37" s="532"/>
    </row>
    <row r="38" spans="1:14" s="4" customFormat="1" ht="40.5" customHeight="1" x14ac:dyDescent="0.2">
      <c r="A38" s="544"/>
      <c r="B38" s="545"/>
      <c r="C38" s="518"/>
      <c r="D38" s="523"/>
      <c r="E38" s="523"/>
      <c r="F38" s="527"/>
      <c r="G38" s="529"/>
      <c r="H38" s="538"/>
      <c r="I38" s="538"/>
      <c r="J38" s="23" t="s">
        <v>59</v>
      </c>
      <c r="K38" s="540"/>
      <c r="L38" s="542"/>
      <c r="M38" s="532"/>
    </row>
    <row r="39" spans="1:14" s="6" customFormat="1" ht="71.25" customHeight="1" x14ac:dyDescent="0.2">
      <c r="A39" s="33" t="s">
        <v>27</v>
      </c>
      <c r="B39" s="12" t="s">
        <v>60</v>
      </c>
      <c r="C39" s="17" t="s">
        <v>29</v>
      </c>
      <c r="D39" s="18" t="s">
        <v>30</v>
      </c>
      <c r="E39" s="21" t="s">
        <v>17</v>
      </c>
      <c r="F39" s="19" t="s">
        <v>31</v>
      </c>
      <c r="G39" s="37">
        <v>18</v>
      </c>
      <c r="H39" s="20" t="s">
        <v>123</v>
      </c>
      <c r="I39" s="20" t="s">
        <v>61</v>
      </c>
      <c r="J39" s="34" t="s">
        <v>124</v>
      </c>
      <c r="K39" s="31" t="s">
        <v>19</v>
      </c>
      <c r="L39" s="35">
        <v>44804</v>
      </c>
      <c r="M39" s="36"/>
      <c r="N39" s="32"/>
    </row>
    <row r="40" spans="1:14" s="6" customFormat="1" ht="57" customHeight="1" x14ac:dyDescent="0.2">
      <c r="A40" s="502" t="s">
        <v>37</v>
      </c>
      <c r="B40" s="505" t="s">
        <v>38</v>
      </c>
      <c r="C40" s="17" t="s">
        <v>39</v>
      </c>
      <c r="D40" s="18" t="s">
        <v>40</v>
      </c>
      <c r="E40" s="24" t="s">
        <v>41</v>
      </c>
      <c r="F40" s="25" t="s">
        <v>68</v>
      </c>
      <c r="G40" s="37">
        <v>19</v>
      </c>
      <c r="H40" s="26" t="s">
        <v>922</v>
      </c>
      <c r="I40" s="26" t="s">
        <v>69</v>
      </c>
      <c r="J40" s="27" t="s">
        <v>71</v>
      </c>
      <c r="K40" s="18" t="s">
        <v>70</v>
      </c>
      <c r="L40" s="28">
        <v>44742</v>
      </c>
    </row>
    <row r="41" spans="1:14" s="39" customFormat="1" ht="51" x14ac:dyDescent="0.2">
      <c r="A41" s="503"/>
      <c r="B41" s="506"/>
      <c r="C41" s="40" t="s">
        <v>46</v>
      </c>
      <c r="D41" s="21" t="s">
        <v>47</v>
      </c>
      <c r="E41" s="18" t="s">
        <v>17</v>
      </c>
      <c r="F41" s="30" t="s">
        <v>48</v>
      </c>
      <c r="G41" s="37">
        <v>20</v>
      </c>
      <c r="H41" s="26" t="s">
        <v>923</v>
      </c>
      <c r="I41" s="26" t="s">
        <v>132</v>
      </c>
      <c r="J41" s="21" t="s">
        <v>131</v>
      </c>
      <c r="K41" s="18" t="s">
        <v>65</v>
      </c>
      <c r="L41" s="22" t="s">
        <v>130</v>
      </c>
    </row>
    <row r="42" spans="1:14" s="39" customFormat="1" ht="57" customHeight="1" x14ac:dyDescent="0.2">
      <c r="A42" s="504"/>
      <c r="B42" s="507"/>
      <c r="C42" s="17" t="s">
        <v>15</v>
      </c>
      <c r="D42" s="18" t="s">
        <v>44</v>
      </c>
      <c r="E42" s="18" t="s">
        <v>17</v>
      </c>
      <c r="F42" s="19" t="s">
        <v>49</v>
      </c>
      <c r="G42" s="37">
        <v>21</v>
      </c>
      <c r="H42" s="22" t="s">
        <v>133</v>
      </c>
      <c r="I42" s="26" t="s">
        <v>134</v>
      </c>
      <c r="J42" s="41" t="s">
        <v>924</v>
      </c>
      <c r="K42" s="18" t="s">
        <v>65</v>
      </c>
      <c r="L42" s="22" t="s">
        <v>130</v>
      </c>
    </row>
    <row r="43" spans="1:14" s="6" customFormat="1" ht="73.5" customHeight="1" x14ac:dyDescent="0.2">
      <c r="A43" s="45" t="s">
        <v>13</v>
      </c>
      <c r="B43" s="46" t="s">
        <v>14</v>
      </c>
      <c r="C43" s="17" t="s">
        <v>43</v>
      </c>
      <c r="D43" s="18" t="s">
        <v>43</v>
      </c>
      <c r="E43" s="18" t="s">
        <v>43</v>
      </c>
      <c r="F43" s="19" t="s">
        <v>18</v>
      </c>
      <c r="G43" s="37">
        <v>22</v>
      </c>
      <c r="H43" s="20" t="s">
        <v>136</v>
      </c>
      <c r="I43" s="20" t="s">
        <v>135</v>
      </c>
      <c r="J43" s="21" t="s">
        <v>137</v>
      </c>
      <c r="K43" s="18" t="s">
        <v>143</v>
      </c>
      <c r="L43" s="22" t="s">
        <v>130</v>
      </c>
    </row>
    <row r="44" spans="1:14" s="6" customFormat="1" ht="67.5" customHeight="1" x14ac:dyDescent="0.2">
      <c r="A44" s="502" t="s">
        <v>37</v>
      </c>
      <c r="B44" s="509" t="s">
        <v>38</v>
      </c>
      <c r="C44" s="387" t="s">
        <v>39</v>
      </c>
      <c r="D44" s="388" t="s">
        <v>40</v>
      </c>
      <c r="E44" s="388" t="s">
        <v>41</v>
      </c>
      <c r="F44" s="389" t="s">
        <v>42</v>
      </c>
      <c r="G44" s="390">
        <v>23</v>
      </c>
      <c r="H44" s="391" t="s">
        <v>925</v>
      </c>
      <c r="I44" s="392" t="s">
        <v>139</v>
      </c>
      <c r="J44" s="244" t="s">
        <v>139</v>
      </c>
      <c r="K44" s="388" t="s">
        <v>50</v>
      </c>
      <c r="L44" s="393" t="s">
        <v>53</v>
      </c>
    </row>
    <row r="45" spans="1:14" s="6" customFormat="1" ht="57" x14ac:dyDescent="0.2">
      <c r="A45" s="503"/>
      <c r="B45" s="511"/>
      <c r="C45" s="17" t="s">
        <v>144</v>
      </c>
      <c r="D45" s="18" t="s">
        <v>34</v>
      </c>
      <c r="E45" s="18" t="s">
        <v>142</v>
      </c>
      <c r="F45" s="19" t="s">
        <v>145</v>
      </c>
      <c r="G45" s="37">
        <v>24</v>
      </c>
      <c r="H45" s="26" t="s">
        <v>140</v>
      </c>
      <c r="I45" s="26" t="s">
        <v>926</v>
      </c>
      <c r="J45" s="21" t="s">
        <v>141</v>
      </c>
      <c r="K45" s="18" t="s">
        <v>50</v>
      </c>
      <c r="L45" s="28" t="s">
        <v>36</v>
      </c>
    </row>
    <row r="46" spans="1:14" s="6" customFormat="1" ht="76.5" customHeight="1" x14ac:dyDescent="0.2">
      <c r="A46" s="508"/>
      <c r="B46" s="510"/>
      <c r="C46" s="17" t="s">
        <v>29</v>
      </c>
      <c r="D46" s="18" t="s">
        <v>40</v>
      </c>
      <c r="E46" s="18" t="s">
        <v>41</v>
      </c>
      <c r="F46" s="25" t="s">
        <v>72</v>
      </c>
      <c r="G46" s="37">
        <v>25</v>
      </c>
      <c r="H46" s="26" t="s">
        <v>912</v>
      </c>
      <c r="I46" s="26" t="s">
        <v>911</v>
      </c>
      <c r="J46" s="21" t="s">
        <v>73</v>
      </c>
      <c r="K46" s="18" t="s">
        <v>913</v>
      </c>
      <c r="L46" s="22" t="s">
        <v>53</v>
      </c>
    </row>
    <row r="47" spans="1:14" s="6" customFormat="1" ht="15" x14ac:dyDescent="0.2">
      <c r="A47" s="42"/>
      <c r="C47" s="43"/>
      <c r="D47" s="43"/>
      <c r="E47" s="43"/>
      <c r="G47" s="44"/>
      <c r="H47" s="44"/>
      <c r="I47" s="39"/>
      <c r="J47" s="39"/>
      <c r="K47" s="39"/>
      <c r="L47" s="39"/>
    </row>
  </sheetData>
  <mergeCells count="167">
    <mergeCell ref="A1:L1"/>
    <mergeCell ref="A2:L2"/>
    <mergeCell ref="D33:D34"/>
    <mergeCell ref="F33:F34"/>
    <mergeCell ref="G33:G34"/>
    <mergeCell ref="H33:H34"/>
    <mergeCell ref="I33:I34"/>
    <mergeCell ref="K33:K34"/>
    <mergeCell ref="L7:L8"/>
    <mergeCell ref="K31:K32"/>
    <mergeCell ref="C31:C32"/>
    <mergeCell ref="D31:D32"/>
    <mergeCell ref="E31:E32"/>
    <mergeCell ref="F31:F32"/>
    <mergeCell ref="G31:G32"/>
    <mergeCell ref="H31:H32"/>
    <mergeCell ref="I31:I32"/>
    <mergeCell ref="L31:L32"/>
    <mergeCell ref="H15:H16"/>
    <mergeCell ref="H17:H18"/>
    <mergeCell ref="H19:H20"/>
    <mergeCell ref="H21:H22"/>
    <mergeCell ref="H23:H24"/>
    <mergeCell ref="L33:L34"/>
    <mergeCell ref="L5:L6"/>
    <mergeCell ref="G5:H6"/>
    <mergeCell ref="I5:I6"/>
    <mergeCell ref="F9:F10"/>
    <mergeCell ref="C37:C38"/>
    <mergeCell ref="D37:D38"/>
    <mergeCell ref="E37:E38"/>
    <mergeCell ref="F37:F38"/>
    <mergeCell ref="E33:E34"/>
    <mergeCell ref="I19:I20"/>
    <mergeCell ref="I17:I18"/>
    <mergeCell ref="K17:K18"/>
    <mergeCell ref="L17:L18"/>
    <mergeCell ref="I21:I22"/>
    <mergeCell ref="K21:K22"/>
    <mergeCell ref="L19:L20"/>
    <mergeCell ref="L21:L22"/>
    <mergeCell ref="I23:I24"/>
    <mergeCell ref="K23:K24"/>
    <mergeCell ref="L23:L24"/>
    <mergeCell ref="H37:H38"/>
    <mergeCell ref="H11:H12"/>
    <mergeCell ref="H13:H14"/>
    <mergeCell ref="I13:I14"/>
    <mergeCell ref="K13:K14"/>
    <mergeCell ref="L13:L14"/>
    <mergeCell ref="A5:B5"/>
    <mergeCell ref="C5:F5"/>
    <mergeCell ref="K5:K6"/>
    <mergeCell ref="J5:J6"/>
    <mergeCell ref="C7:C8"/>
    <mergeCell ref="D7:D8"/>
    <mergeCell ref="E7:E8"/>
    <mergeCell ref="F7:F8"/>
    <mergeCell ref="G7:G8"/>
    <mergeCell ref="H7:H8"/>
    <mergeCell ref="I7:I8"/>
    <mergeCell ref="K7:K8"/>
    <mergeCell ref="G9:G10"/>
    <mergeCell ref="I9:I10"/>
    <mergeCell ref="K9:K10"/>
    <mergeCell ref="L9:L10"/>
    <mergeCell ref="H9:H10"/>
    <mergeCell ref="A7:A10"/>
    <mergeCell ref="B7:B10"/>
    <mergeCell ref="C9:C10"/>
    <mergeCell ref="D9:D10"/>
    <mergeCell ref="E9:E10"/>
    <mergeCell ref="C15:C16"/>
    <mergeCell ref="D15:D16"/>
    <mergeCell ref="E15:E16"/>
    <mergeCell ref="F15:F16"/>
    <mergeCell ref="G15:G16"/>
    <mergeCell ref="I15:I16"/>
    <mergeCell ref="K15:K16"/>
    <mergeCell ref="L15:L16"/>
    <mergeCell ref="K19:K20"/>
    <mergeCell ref="M37:M38"/>
    <mergeCell ref="A11:A12"/>
    <mergeCell ref="B11:B12"/>
    <mergeCell ref="C11:C12"/>
    <mergeCell ref="D11:D12"/>
    <mergeCell ref="E11:E12"/>
    <mergeCell ref="F11:F12"/>
    <mergeCell ref="G11:G12"/>
    <mergeCell ref="G37:G38"/>
    <mergeCell ref="I37:I38"/>
    <mergeCell ref="K37:K38"/>
    <mergeCell ref="L37:L38"/>
    <mergeCell ref="A37:A38"/>
    <mergeCell ref="B37:B38"/>
    <mergeCell ref="A13:A16"/>
    <mergeCell ref="B13:B16"/>
    <mergeCell ref="C13:C14"/>
    <mergeCell ref="D13:D14"/>
    <mergeCell ref="E13:E14"/>
    <mergeCell ref="F13:F14"/>
    <mergeCell ref="G13:G14"/>
    <mergeCell ref="I11:I12"/>
    <mergeCell ref="K11:K12"/>
    <mergeCell ref="L11:L12"/>
    <mergeCell ref="A17:A24"/>
    <mergeCell ref="B17:B24"/>
    <mergeCell ref="C17:C18"/>
    <mergeCell ref="D17:D18"/>
    <mergeCell ref="E17:E18"/>
    <mergeCell ref="F17:F18"/>
    <mergeCell ref="G17:G18"/>
    <mergeCell ref="C19:C20"/>
    <mergeCell ref="D19:D20"/>
    <mergeCell ref="E19:E20"/>
    <mergeCell ref="F19:F20"/>
    <mergeCell ref="G19:G20"/>
    <mergeCell ref="C21:C22"/>
    <mergeCell ref="D21:D22"/>
    <mergeCell ref="E21:E22"/>
    <mergeCell ref="F21:F22"/>
    <mergeCell ref="G21:G22"/>
    <mergeCell ref="C23:C24"/>
    <mergeCell ref="D23:D24"/>
    <mergeCell ref="E23:E24"/>
    <mergeCell ref="F23:F24"/>
    <mergeCell ref="G23:G24"/>
    <mergeCell ref="A25:A26"/>
    <mergeCell ref="B25:B26"/>
    <mergeCell ref="C25:C26"/>
    <mergeCell ref="D25:D26"/>
    <mergeCell ref="E25:E26"/>
    <mergeCell ref="F25:F26"/>
    <mergeCell ref="G25:G26"/>
    <mergeCell ref="I25:I26"/>
    <mergeCell ref="K25:K26"/>
    <mergeCell ref="D27:D28"/>
    <mergeCell ref="E27:E28"/>
    <mergeCell ref="L25:L26"/>
    <mergeCell ref="C29:C30"/>
    <mergeCell ref="D29:D30"/>
    <mergeCell ref="E29:E30"/>
    <mergeCell ref="F29:F30"/>
    <mergeCell ref="G29:G30"/>
    <mergeCell ref="I29:I30"/>
    <mergeCell ref="K29:K30"/>
    <mergeCell ref="F27:F28"/>
    <mergeCell ref="G27:G28"/>
    <mergeCell ref="I27:I28"/>
    <mergeCell ref="K27:K28"/>
    <mergeCell ref="L27:L28"/>
    <mergeCell ref="H27:H28"/>
    <mergeCell ref="L29:L30"/>
    <mergeCell ref="H29:H30"/>
    <mergeCell ref="H25:H26"/>
    <mergeCell ref="A40:A42"/>
    <mergeCell ref="B40:B42"/>
    <mergeCell ref="A35:A36"/>
    <mergeCell ref="B35:B36"/>
    <mergeCell ref="A44:A46"/>
    <mergeCell ref="B44:B46"/>
    <mergeCell ref="A27:A30"/>
    <mergeCell ref="B27:B30"/>
    <mergeCell ref="C27:C28"/>
    <mergeCell ref="B31:B34"/>
    <mergeCell ref="A31:A34"/>
    <mergeCell ref="C33:C3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81"/>
  <sheetViews>
    <sheetView topLeftCell="E1" workbookViewId="0">
      <selection activeCell="N15" sqref="N15"/>
    </sheetView>
  </sheetViews>
  <sheetFormatPr baseColWidth="10" defaultRowHeight="15.75" x14ac:dyDescent="0.25"/>
  <cols>
    <col min="1" max="1" width="6.42578125" style="300" customWidth="1"/>
    <col min="2" max="2" width="31" style="301" customWidth="1"/>
    <col min="3" max="3" width="6.85546875" style="302" customWidth="1"/>
    <col min="4" max="4" width="44.5703125" style="303" customWidth="1"/>
    <col min="5" max="5" width="32" style="303" customWidth="1"/>
    <col min="6" max="6" width="28.85546875" style="303" customWidth="1"/>
    <col min="7" max="7" width="28" style="304" customWidth="1"/>
    <col min="8" max="8" width="13" style="305" customWidth="1"/>
    <col min="9" max="9" width="52" style="305" hidden="1" customWidth="1"/>
    <col min="10" max="16384" width="11.42578125" style="306"/>
  </cols>
  <sheetData>
    <row r="1" spans="1:9" s="124" customFormat="1" ht="8.25" customHeight="1" x14ac:dyDescent="0.2">
      <c r="A1" s="197"/>
      <c r="B1" s="198"/>
      <c r="C1" s="130"/>
      <c r="D1" s="199"/>
      <c r="E1" s="199"/>
      <c r="F1" s="199"/>
      <c r="G1" s="200"/>
      <c r="H1" s="201"/>
      <c r="I1" s="201"/>
    </row>
    <row r="2" spans="1:9" s="124" customFormat="1" ht="20.25" customHeight="1" x14ac:dyDescent="0.3">
      <c r="B2" s="828" t="s">
        <v>146</v>
      </c>
      <c r="C2" s="828"/>
      <c r="D2" s="828"/>
      <c r="E2" s="828"/>
      <c r="F2" s="828"/>
      <c r="G2" s="828"/>
      <c r="H2" s="828"/>
    </row>
    <row r="3" spans="1:9" s="124" customFormat="1" ht="32.25" customHeight="1" x14ac:dyDescent="0.3">
      <c r="A3" s="202"/>
      <c r="B3" s="829" t="s">
        <v>696</v>
      </c>
      <c r="C3" s="829"/>
      <c r="D3" s="829"/>
      <c r="E3" s="829"/>
      <c r="F3" s="829"/>
      <c r="G3" s="829"/>
      <c r="H3" s="829"/>
    </row>
    <row r="4" spans="1:9" s="124" customFormat="1" ht="27" customHeight="1" x14ac:dyDescent="0.2">
      <c r="A4" s="197"/>
      <c r="B4" s="198"/>
      <c r="C4" s="130"/>
      <c r="D4" s="199"/>
      <c r="E4" s="199"/>
      <c r="F4" s="199"/>
      <c r="G4" s="200"/>
      <c r="H4" s="201"/>
      <c r="I4" s="201"/>
    </row>
    <row r="5" spans="1:9" s="142" customFormat="1" ht="15.75" customHeight="1" x14ac:dyDescent="0.2">
      <c r="A5" s="203"/>
      <c r="B5" s="830" t="s">
        <v>527</v>
      </c>
      <c r="C5" s="832" t="s">
        <v>528</v>
      </c>
      <c r="D5" s="833"/>
      <c r="E5" s="836" t="s">
        <v>529</v>
      </c>
      <c r="F5" s="836" t="s">
        <v>5</v>
      </c>
      <c r="G5" s="838" t="s">
        <v>341</v>
      </c>
      <c r="H5" s="818" t="s">
        <v>6</v>
      </c>
      <c r="I5" s="818" t="s">
        <v>153</v>
      </c>
    </row>
    <row r="6" spans="1:9" s="149" customFormat="1" ht="35.25" customHeight="1" thickBot="1" x14ac:dyDescent="0.3">
      <c r="A6" s="204"/>
      <c r="B6" s="831"/>
      <c r="C6" s="834"/>
      <c r="D6" s="835"/>
      <c r="E6" s="837"/>
      <c r="F6" s="837"/>
      <c r="G6" s="839"/>
      <c r="H6" s="840"/>
      <c r="I6" s="819"/>
    </row>
    <row r="7" spans="1:9" s="149" customFormat="1" ht="16.5" customHeight="1" thickTop="1" thickBot="1" x14ac:dyDescent="0.3">
      <c r="A7" s="204"/>
      <c r="B7" s="426" t="s">
        <v>530</v>
      </c>
      <c r="C7" s="427"/>
      <c r="D7" s="428"/>
      <c r="E7" s="428"/>
      <c r="F7" s="428"/>
      <c r="G7" s="429"/>
      <c r="H7" s="430"/>
      <c r="I7" s="205"/>
    </row>
    <row r="8" spans="1:9" s="142" customFormat="1" ht="21.75" customHeight="1" thickTop="1" x14ac:dyDescent="0.2">
      <c r="A8" s="203"/>
      <c r="B8" s="784" t="s">
        <v>531</v>
      </c>
      <c r="C8" s="820" t="s">
        <v>532</v>
      </c>
      <c r="D8" s="822" t="s">
        <v>533</v>
      </c>
      <c r="E8" s="797" t="s">
        <v>534</v>
      </c>
      <c r="F8" s="206" t="s">
        <v>535</v>
      </c>
      <c r="G8" s="798" t="s">
        <v>536</v>
      </c>
      <c r="H8" s="824">
        <v>44925</v>
      </c>
      <c r="I8" s="826"/>
    </row>
    <row r="9" spans="1:9" s="142" customFormat="1" ht="21.75" customHeight="1" x14ac:dyDescent="0.2">
      <c r="A9" s="203"/>
      <c r="B9" s="786"/>
      <c r="C9" s="821"/>
      <c r="D9" s="823"/>
      <c r="E9" s="807"/>
      <c r="F9" s="207" t="s">
        <v>537</v>
      </c>
      <c r="G9" s="808"/>
      <c r="H9" s="825"/>
      <c r="I9" s="827"/>
    </row>
    <row r="10" spans="1:9" s="142" customFormat="1" ht="48" customHeight="1" x14ac:dyDescent="0.2">
      <c r="A10" s="203"/>
      <c r="B10" s="817" t="s">
        <v>538</v>
      </c>
      <c r="C10" s="208" t="s">
        <v>539</v>
      </c>
      <c r="D10" s="209" t="s">
        <v>52</v>
      </c>
      <c r="E10" s="409" t="s">
        <v>946</v>
      </c>
      <c r="F10" s="409" t="s">
        <v>946</v>
      </c>
      <c r="G10" s="210" t="s">
        <v>536</v>
      </c>
      <c r="H10" s="211">
        <v>44834</v>
      </c>
      <c r="I10" s="212"/>
    </row>
    <row r="11" spans="1:9" s="142" customFormat="1" ht="21" customHeight="1" x14ac:dyDescent="0.2">
      <c r="A11" s="203"/>
      <c r="B11" s="794"/>
      <c r="C11" s="811" t="s">
        <v>540</v>
      </c>
      <c r="D11" s="812" t="s">
        <v>947</v>
      </c>
      <c r="E11" s="751" t="s">
        <v>541</v>
      </c>
      <c r="F11" s="213" t="s">
        <v>542</v>
      </c>
      <c r="G11" s="799" t="s">
        <v>536</v>
      </c>
      <c r="H11" s="814">
        <v>44865</v>
      </c>
      <c r="I11" s="809"/>
    </row>
    <row r="12" spans="1:9" s="142" customFormat="1" ht="21" customHeight="1" x14ac:dyDescent="0.2">
      <c r="A12" s="203"/>
      <c r="B12" s="794"/>
      <c r="C12" s="811"/>
      <c r="D12" s="812"/>
      <c r="E12" s="751"/>
      <c r="F12" s="214" t="s">
        <v>543</v>
      </c>
      <c r="G12" s="799"/>
      <c r="H12" s="814"/>
      <c r="I12" s="810"/>
    </row>
    <row r="13" spans="1:9" s="142" customFormat="1" ht="30" customHeight="1" x14ac:dyDescent="0.2">
      <c r="A13" s="203"/>
      <c r="B13" s="794"/>
      <c r="C13" s="811" t="s">
        <v>544</v>
      </c>
      <c r="D13" s="812" t="s">
        <v>948</v>
      </c>
      <c r="E13" s="813" t="s">
        <v>545</v>
      </c>
      <c r="F13" s="213" t="s">
        <v>546</v>
      </c>
      <c r="G13" s="799" t="s">
        <v>536</v>
      </c>
      <c r="H13" s="814">
        <v>44925</v>
      </c>
      <c r="I13" s="815"/>
    </row>
    <row r="14" spans="1:9" s="142" customFormat="1" ht="30" customHeight="1" x14ac:dyDescent="0.2">
      <c r="A14" s="203"/>
      <c r="B14" s="794"/>
      <c r="C14" s="811"/>
      <c r="D14" s="812"/>
      <c r="E14" s="813"/>
      <c r="F14" s="422" t="s">
        <v>547</v>
      </c>
      <c r="G14" s="799"/>
      <c r="H14" s="814"/>
      <c r="I14" s="816"/>
    </row>
    <row r="15" spans="1:9" s="142" customFormat="1" ht="50.25" customHeight="1" x14ac:dyDescent="0.2">
      <c r="A15" s="203"/>
      <c r="B15" s="786"/>
      <c r="C15" s="423" t="s">
        <v>548</v>
      </c>
      <c r="D15" s="419" t="s">
        <v>949</v>
      </c>
      <c r="E15" s="47" t="s">
        <v>138</v>
      </c>
      <c r="F15" s="48" t="s">
        <v>138</v>
      </c>
      <c r="G15" s="421" t="s">
        <v>536</v>
      </c>
      <c r="H15" s="424">
        <v>44925</v>
      </c>
      <c r="I15" s="215"/>
    </row>
    <row r="16" spans="1:9" s="142" customFormat="1" ht="42.75" x14ac:dyDescent="0.2">
      <c r="A16" s="203"/>
      <c r="B16" s="802" t="s">
        <v>549</v>
      </c>
      <c r="C16" s="216" t="s">
        <v>550</v>
      </c>
      <c r="D16" s="217" t="s">
        <v>551</v>
      </c>
      <c r="E16" s="409" t="s">
        <v>552</v>
      </c>
      <c r="F16" s="217" t="s">
        <v>553</v>
      </c>
      <c r="G16" s="210" t="s">
        <v>536</v>
      </c>
      <c r="H16" s="218">
        <v>44592</v>
      </c>
      <c r="I16" s="408"/>
    </row>
    <row r="17" spans="1:10" s="142" customFormat="1" ht="28.5" x14ac:dyDescent="0.2">
      <c r="A17" s="203"/>
      <c r="B17" s="803"/>
      <c r="C17" s="418" t="s">
        <v>554</v>
      </c>
      <c r="D17" s="419" t="s">
        <v>555</v>
      </c>
      <c r="E17" s="47" t="s">
        <v>556</v>
      </c>
      <c r="F17" s="419" t="s">
        <v>557</v>
      </c>
      <c r="G17" s="421" t="s">
        <v>536</v>
      </c>
      <c r="H17" s="394">
        <v>44681</v>
      </c>
      <c r="I17" s="219"/>
    </row>
    <row r="18" spans="1:10" s="142" customFormat="1" ht="21" customHeight="1" x14ac:dyDescent="0.2">
      <c r="A18" s="203"/>
      <c r="B18" s="804" t="s">
        <v>558</v>
      </c>
      <c r="C18" s="795" t="s">
        <v>559</v>
      </c>
      <c r="D18" s="796" t="s">
        <v>560</v>
      </c>
      <c r="E18" s="797" t="s">
        <v>561</v>
      </c>
      <c r="F18" s="213" t="s">
        <v>535</v>
      </c>
      <c r="G18" s="798" t="s">
        <v>536</v>
      </c>
      <c r="H18" s="791" t="s">
        <v>562</v>
      </c>
      <c r="I18" s="792"/>
      <c r="J18" s="793"/>
    </row>
    <row r="19" spans="1:10" s="142" customFormat="1" ht="21" customHeight="1" x14ac:dyDescent="0.2">
      <c r="A19" s="203"/>
      <c r="B19" s="803"/>
      <c r="C19" s="805"/>
      <c r="D19" s="806"/>
      <c r="E19" s="807"/>
      <c r="F19" s="419" t="s">
        <v>537</v>
      </c>
      <c r="G19" s="808"/>
      <c r="H19" s="745"/>
      <c r="I19" s="747"/>
      <c r="J19" s="793"/>
    </row>
    <row r="20" spans="1:10" s="142" customFormat="1" ht="24" customHeight="1" x14ac:dyDescent="0.2">
      <c r="A20" s="203"/>
      <c r="B20" s="784" t="s">
        <v>563</v>
      </c>
      <c r="C20" s="795" t="s">
        <v>564</v>
      </c>
      <c r="D20" s="796" t="s">
        <v>565</v>
      </c>
      <c r="E20" s="797" t="s">
        <v>566</v>
      </c>
      <c r="F20" s="213" t="s">
        <v>567</v>
      </c>
      <c r="G20" s="798" t="s">
        <v>568</v>
      </c>
      <c r="H20" s="791" t="s">
        <v>562</v>
      </c>
      <c r="I20" s="800"/>
    </row>
    <row r="21" spans="1:10" s="142" customFormat="1" ht="24" customHeight="1" x14ac:dyDescent="0.2">
      <c r="A21" s="203"/>
      <c r="B21" s="794"/>
      <c r="C21" s="787"/>
      <c r="D21" s="788"/>
      <c r="E21" s="751"/>
      <c r="F21" s="413" t="s">
        <v>537</v>
      </c>
      <c r="G21" s="799"/>
      <c r="H21" s="744"/>
      <c r="I21" s="801"/>
    </row>
    <row r="22" spans="1:10" s="142" customFormat="1" ht="32.25" customHeight="1" thickBot="1" x14ac:dyDescent="0.25">
      <c r="A22" s="203"/>
      <c r="B22" s="786"/>
      <c r="C22" s="418" t="s">
        <v>569</v>
      </c>
      <c r="D22" s="419" t="s">
        <v>570</v>
      </c>
      <c r="E22" s="420" t="s">
        <v>571</v>
      </c>
      <c r="F22" s="419" t="s">
        <v>572</v>
      </c>
      <c r="G22" s="421" t="s">
        <v>573</v>
      </c>
      <c r="H22" s="407" t="s">
        <v>574</v>
      </c>
      <c r="I22" s="220"/>
    </row>
    <row r="23" spans="1:10" s="142" customFormat="1" ht="15.75" hidden="1" customHeight="1" x14ac:dyDescent="0.25">
      <c r="B23" s="732" t="s">
        <v>575</v>
      </c>
      <c r="C23" s="733"/>
      <c r="D23" s="733"/>
      <c r="E23" s="733"/>
      <c r="F23" s="733"/>
      <c r="G23" s="221"/>
      <c r="H23" s="222"/>
      <c r="I23" s="222"/>
    </row>
    <row r="24" spans="1:10" s="149" customFormat="1" ht="16.5" customHeight="1" thickTop="1" thickBot="1" x14ac:dyDescent="0.3">
      <c r="A24" s="204"/>
      <c r="B24" s="431" t="s">
        <v>576</v>
      </c>
      <c r="C24" s="427"/>
      <c r="D24" s="432"/>
      <c r="E24" s="432"/>
      <c r="F24" s="432"/>
      <c r="G24" s="433"/>
      <c r="H24" s="434"/>
      <c r="I24" s="435"/>
    </row>
    <row r="25" spans="1:10" s="142" customFormat="1" ht="40.5" customHeight="1" thickTop="1" x14ac:dyDescent="0.2">
      <c r="A25" s="203"/>
      <c r="B25" s="784" t="s">
        <v>577</v>
      </c>
      <c r="C25" s="415" t="s">
        <v>578</v>
      </c>
      <c r="D25" s="214" t="s">
        <v>579</v>
      </c>
      <c r="E25" s="223" t="s">
        <v>580</v>
      </c>
      <c r="F25" s="223" t="s">
        <v>580</v>
      </c>
      <c r="G25" s="414" t="s">
        <v>581</v>
      </c>
      <c r="H25" s="224">
        <v>44925</v>
      </c>
      <c r="I25" s="225"/>
    </row>
    <row r="26" spans="1:10" s="142" customFormat="1" ht="15.75" customHeight="1" x14ac:dyDescent="0.2">
      <c r="A26" s="203"/>
      <c r="B26" s="785"/>
      <c r="C26" s="787" t="s">
        <v>582</v>
      </c>
      <c r="D26" s="788" t="s">
        <v>583</v>
      </c>
      <c r="E26" s="751" t="s">
        <v>584</v>
      </c>
      <c r="F26" s="226" t="s">
        <v>585</v>
      </c>
      <c r="G26" s="789" t="s">
        <v>128</v>
      </c>
      <c r="H26" s="576">
        <v>44727</v>
      </c>
      <c r="I26" s="227"/>
    </row>
    <row r="27" spans="1:10" s="142" customFormat="1" ht="15.75" customHeight="1" x14ac:dyDescent="0.2">
      <c r="A27" s="203"/>
      <c r="B27" s="785"/>
      <c r="C27" s="787"/>
      <c r="D27" s="788"/>
      <c r="E27" s="751"/>
      <c r="F27" s="228">
        <v>12</v>
      </c>
      <c r="G27" s="790"/>
      <c r="H27" s="524"/>
      <c r="I27" s="227"/>
    </row>
    <row r="28" spans="1:10" s="142" customFormat="1" ht="40.5" customHeight="1" thickBot="1" x14ac:dyDescent="0.25">
      <c r="A28" s="203"/>
      <c r="B28" s="786"/>
      <c r="C28" s="418" t="s">
        <v>586</v>
      </c>
      <c r="D28" s="419" t="s">
        <v>587</v>
      </c>
      <c r="E28" s="420" t="s">
        <v>588</v>
      </c>
      <c r="F28" s="420" t="s">
        <v>589</v>
      </c>
      <c r="G28" s="405" t="s">
        <v>590</v>
      </c>
      <c r="H28" s="229">
        <v>44925</v>
      </c>
      <c r="I28" s="230"/>
    </row>
    <row r="29" spans="1:10" s="142" customFormat="1" ht="15.75" hidden="1" customHeight="1" x14ac:dyDescent="0.25">
      <c r="B29" s="757" t="s">
        <v>591</v>
      </c>
      <c r="C29" s="758"/>
      <c r="D29" s="758"/>
      <c r="E29" s="758"/>
      <c r="F29" s="778"/>
      <c r="G29" s="231"/>
      <c r="H29" s="232"/>
      <c r="I29" s="233"/>
    </row>
    <row r="30" spans="1:10" s="149" customFormat="1" ht="16.5" customHeight="1" thickTop="1" thickBot="1" x14ac:dyDescent="0.3">
      <c r="A30" s="204"/>
      <c r="B30" s="431" t="s">
        <v>592</v>
      </c>
      <c r="C30" s="427"/>
      <c r="D30" s="432"/>
      <c r="E30" s="432"/>
      <c r="F30" s="432"/>
      <c r="G30" s="433"/>
      <c r="H30" s="434"/>
      <c r="I30" s="435"/>
    </row>
    <row r="31" spans="1:10" s="142" customFormat="1" ht="24.75" customHeight="1" thickTop="1" x14ac:dyDescent="0.2">
      <c r="A31" s="203"/>
      <c r="B31" s="755" t="s">
        <v>593</v>
      </c>
      <c r="C31" s="779" t="s">
        <v>594</v>
      </c>
      <c r="D31" s="780" t="s">
        <v>595</v>
      </c>
      <c r="E31" s="780" t="s">
        <v>596</v>
      </c>
      <c r="F31" s="234" t="s">
        <v>597</v>
      </c>
      <c r="G31" s="781" t="s">
        <v>598</v>
      </c>
      <c r="H31" s="782" t="s">
        <v>20</v>
      </c>
      <c r="I31" s="774"/>
    </row>
    <row r="32" spans="1:10" s="142" customFormat="1" ht="24.75" customHeight="1" x14ac:dyDescent="0.2">
      <c r="A32" s="203"/>
      <c r="B32" s="763"/>
      <c r="C32" s="736"/>
      <c r="D32" s="765"/>
      <c r="E32" s="765"/>
      <c r="F32" s="235">
        <v>4</v>
      </c>
      <c r="G32" s="767"/>
      <c r="H32" s="783"/>
      <c r="I32" s="775"/>
    </row>
    <row r="33" spans="1:9" s="142" customFormat="1" ht="21.75" customHeight="1" x14ac:dyDescent="0.2">
      <c r="A33" s="203"/>
      <c r="B33" s="763"/>
      <c r="C33" s="736" t="s">
        <v>599</v>
      </c>
      <c r="D33" s="765" t="s">
        <v>600</v>
      </c>
      <c r="E33" s="765" t="s">
        <v>601</v>
      </c>
      <c r="F33" s="213" t="s">
        <v>602</v>
      </c>
      <c r="G33" s="767" t="s">
        <v>45</v>
      </c>
      <c r="H33" s="769" t="s">
        <v>200</v>
      </c>
      <c r="I33" s="776"/>
    </row>
    <row r="34" spans="1:9" s="142" customFormat="1" ht="21.75" customHeight="1" x14ac:dyDescent="0.2">
      <c r="A34" s="203"/>
      <c r="B34" s="763"/>
      <c r="C34" s="736"/>
      <c r="D34" s="765"/>
      <c r="E34" s="765"/>
      <c r="F34" s="236" t="s">
        <v>603</v>
      </c>
      <c r="G34" s="767"/>
      <c r="H34" s="769"/>
      <c r="I34" s="777"/>
    </row>
    <row r="35" spans="1:9" s="142" customFormat="1" ht="26.25" customHeight="1" x14ac:dyDescent="0.2">
      <c r="A35" s="203"/>
      <c r="B35" s="763"/>
      <c r="C35" s="736" t="s">
        <v>604</v>
      </c>
      <c r="D35" s="765" t="s">
        <v>605</v>
      </c>
      <c r="E35" s="765" t="s">
        <v>606</v>
      </c>
      <c r="F35" s="213" t="s">
        <v>607</v>
      </c>
      <c r="G35" s="767" t="s">
        <v>45</v>
      </c>
      <c r="H35" s="769" t="s">
        <v>200</v>
      </c>
      <c r="I35" s="770"/>
    </row>
    <row r="36" spans="1:9" s="142" customFormat="1" ht="26.25" customHeight="1" x14ac:dyDescent="0.2">
      <c r="A36" s="203"/>
      <c r="B36" s="763"/>
      <c r="C36" s="736"/>
      <c r="D36" s="765"/>
      <c r="E36" s="765"/>
      <c r="F36" s="410" t="s">
        <v>603</v>
      </c>
      <c r="G36" s="767"/>
      <c r="H36" s="769"/>
      <c r="I36" s="771"/>
    </row>
    <row r="37" spans="1:9" s="142" customFormat="1" ht="29.25" customHeight="1" x14ac:dyDescent="0.2">
      <c r="A37" s="203"/>
      <c r="B37" s="763"/>
      <c r="C37" s="736" t="s">
        <v>608</v>
      </c>
      <c r="D37" s="765" t="s">
        <v>609</v>
      </c>
      <c r="E37" s="765" t="s">
        <v>610</v>
      </c>
      <c r="F37" s="213" t="s">
        <v>611</v>
      </c>
      <c r="G37" s="767" t="s">
        <v>612</v>
      </c>
      <c r="H37" s="769" t="s">
        <v>211</v>
      </c>
      <c r="I37" s="772"/>
    </row>
    <row r="38" spans="1:9" s="142" customFormat="1" ht="21.75" customHeight="1" x14ac:dyDescent="0.2">
      <c r="A38" s="203"/>
      <c r="B38" s="763"/>
      <c r="C38" s="736"/>
      <c r="D38" s="765"/>
      <c r="E38" s="765"/>
      <c r="F38" s="410" t="s">
        <v>613</v>
      </c>
      <c r="G38" s="767"/>
      <c r="H38" s="769"/>
      <c r="I38" s="773"/>
    </row>
    <row r="39" spans="1:9" s="142" customFormat="1" ht="21.75" customHeight="1" x14ac:dyDescent="0.2">
      <c r="A39" s="203"/>
      <c r="B39" s="763"/>
      <c r="C39" s="736" t="s">
        <v>614</v>
      </c>
      <c r="D39" s="765" t="s">
        <v>615</v>
      </c>
      <c r="E39" s="765" t="s">
        <v>616</v>
      </c>
      <c r="F39" s="213" t="s">
        <v>617</v>
      </c>
      <c r="G39" s="767" t="s">
        <v>45</v>
      </c>
      <c r="H39" s="769" t="s">
        <v>20</v>
      </c>
      <c r="I39" s="776"/>
    </row>
    <row r="40" spans="1:9" s="142" customFormat="1" ht="21.75" customHeight="1" x14ac:dyDescent="0.2">
      <c r="A40" s="203"/>
      <c r="B40" s="763"/>
      <c r="C40" s="736"/>
      <c r="D40" s="765"/>
      <c r="E40" s="765"/>
      <c r="F40" s="410" t="s">
        <v>618</v>
      </c>
      <c r="G40" s="767"/>
      <c r="H40" s="769"/>
      <c r="I40" s="777"/>
    </row>
    <row r="41" spans="1:9" s="142" customFormat="1" ht="21.75" customHeight="1" x14ac:dyDescent="0.2">
      <c r="A41" s="203"/>
      <c r="B41" s="756"/>
      <c r="C41" s="404" t="s">
        <v>619</v>
      </c>
      <c r="D41" s="237" t="s">
        <v>620</v>
      </c>
      <c r="E41" s="237" t="s">
        <v>621</v>
      </c>
      <c r="F41" s="237" t="s">
        <v>621</v>
      </c>
      <c r="G41" s="421" t="s">
        <v>622</v>
      </c>
      <c r="H41" s="238">
        <v>44819</v>
      </c>
      <c r="I41" s="239"/>
    </row>
    <row r="42" spans="1:9" s="142" customFormat="1" ht="27.75" customHeight="1" x14ac:dyDescent="0.2">
      <c r="A42" s="203"/>
      <c r="B42" s="762" t="s">
        <v>623</v>
      </c>
      <c r="C42" s="760" t="s">
        <v>624</v>
      </c>
      <c r="D42" s="764" t="s">
        <v>625</v>
      </c>
      <c r="E42" s="764" t="s">
        <v>626</v>
      </c>
      <c r="F42" s="240" t="s">
        <v>627</v>
      </c>
      <c r="G42" s="766" t="s">
        <v>628</v>
      </c>
      <c r="H42" s="768" t="s">
        <v>574</v>
      </c>
      <c r="I42" s="752"/>
    </row>
    <row r="43" spans="1:9" s="142" customFormat="1" ht="27.75" customHeight="1" x14ac:dyDescent="0.2">
      <c r="A43" s="203"/>
      <c r="B43" s="763"/>
      <c r="C43" s="736"/>
      <c r="D43" s="765"/>
      <c r="E43" s="765"/>
      <c r="F43" s="412" t="s">
        <v>629</v>
      </c>
      <c r="G43" s="767"/>
      <c r="H43" s="769"/>
      <c r="I43" s="753"/>
    </row>
    <row r="44" spans="1:9" s="142" customFormat="1" ht="27.75" customHeight="1" thickBot="1" x14ac:dyDescent="0.25">
      <c r="A44" s="203"/>
      <c r="B44" s="756"/>
      <c r="C44" s="404" t="s">
        <v>630</v>
      </c>
      <c r="D44" s="237" t="s">
        <v>631</v>
      </c>
      <c r="E44" s="237" t="s">
        <v>632</v>
      </c>
      <c r="F44" s="237" t="s">
        <v>633</v>
      </c>
      <c r="G44" s="241" t="s">
        <v>45</v>
      </c>
      <c r="H44" s="238">
        <v>44925</v>
      </c>
      <c r="I44" s="239"/>
    </row>
    <row r="45" spans="1:9" s="142" customFormat="1" ht="15.75" hidden="1" customHeight="1" x14ac:dyDescent="0.25">
      <c r="B45" s="732" t="s">
        <v>634</v>
      </c>
      <c r="C45" s="733"/>
      <c r="D45" s="733"/>
      <c r="E45" s="733"/>
      <c r="F45" s="733"/>
      <c r="G45" s="221"/>
      <c r="H45" s="222"/>
      <c r="I45" s="222"/>
    </row>
    <row r="46" spans="1:9" s="149" customFormat="1" ht="16.5" customHeight="1" thickTop="1" thickBot="1" x14ac:dyDescent="0.3">
      <c r="A46" s="204"/>
      <c r="B46" s="436" t="s">
        <v>635</v>
      </c>
      <c r="C46" s="437"/>
      <c r="D46" s="438"/>
      <c r="E46" s="438"/>
      <c r="F46" s="438"/>
      <c r="G46" s="439"/>
      <c r="H46" s="440"/>
      <c r="I46" s="441"/>
    </row>
    <row r="47" spans="1:9" s="142" customFormat="1" ht="45.75" thickTop="1" x14ac:dyDescent="0.2">
      <c r="A47" s="203"/>
      <c r="B47" s="242" t="s">
        <v>636</v>
      </c>
      <c r="C47" s="243">
        <v>4.0999999999999996</v>
      </c>
      <c r="D47" s="244" t="s">
        <v>637</v>
      </c>
      <c r="E47" s="244" t="s">
        <v>638</v>
      </c>
      <c r="F47" s="244" t="s">
        <v>639</v>
      </c>
      <c r="G47" s="245" t="s">
        <v>640</v>
      </c>
      <c r="H47" s="246">
        <v>44742</v>
      </c>
      <c r="I47" s="247"/>
    </row>
    <row r="48" spans="1:9" s="142" customFormat="1" ht="52.5" customHeight="1" x14ac:dyDescent="0.2">
      <c r="A48" s="203"/>
      <c r="B48" s="754" t="s">
        <v>641</v>
      </c>
      <c r="C48" s="411" t="s">
        <v>642</v>
      </c>
      <c r="D48" s="223" t="s">
        <v>643</v>
      </c>
      <c r="E48" s="223" t="s">
        <v>644</v>
      </c>
      <c r="F48" s="223" t="s">
        <v>645</v>
      </c>
      <c r="G48" s="395" t="s">
        <v>950</v>
      </c>
      <c r="H48" s="248">
        <v>44834</v>
      </c>
      <c r="I48" s="215"/>
    </row>
    <row r="49" spans="1:9" s="142" customFormat="1" ht="39" customHeight="1" x14ac:dyDescent="0.2">
      <c r="A49" s="203"/>
      <c r="B49" s="734"/>
      <c r="C49" s="403" t="s">
        <v>646</v>
      </c>
      <c r="D49" s="249" t="s">
        <v>951</v>
      </c>
      <c r="E49" s="249" t="s">
        <v>647</v>
      </c>
      <c r="F49" s="249" t="s">
        <v>648</v>
      </c>
      <c r="G49" s="406" t="s">
        <v>649</v>
      </c>
      <c r="H49" s="250">
        <v>44742</v>
      </c>
      <c r="I49" s="247"/>
    </row>
    <row r="50" spans="1:9" s="142" customFormat="1" ht="39" customHeight="1" x14ac:dyDescent="0.2">
      <c r="A50" s="203"/>
      <c r="B50" s="735"/>
      <c r="C50" s="404" t="s">
        <v>650</v>
      </c>
      <c r="D50" s="49" t="s">
        <v>651</v>
      </c>
      <c r="E50" s="49" t="s">
        <v>652</v>
      </c>
      <c r="F50" s="49" t="s">
        <v>653</v>
      </c>
      <c r="G50" s="396" t="s">
        <v>654</v>
      </c>
      <c r="H50" s="251">
        <v>44895</v>
      </c>
      <c r="I50" s="247"/>
    </row>
    <row r="51" spans="1:9" s="142" customFormat="1" ht="42.75" x14ac:dyDescent="0.2">
      <c r="A51" s="203"/>
      <c r="B51" s="252" t="s">
        <v>655</v>
      </c>
      <c r="C51" s="253">
        <v>4.3</v>
      </c>
      <c r="D51" s="50" t="s">
        <v>656</v>
      </c>
      <c r="E51" s="50" t="s">
        <v>657</v>
      </c>
      <c r="F51" s="254" t="s">
        <v>658</v>
      </c>
      <c r="G51" s="255" t="s">
        <v>622</v>
      </c>
      <c r="H51" s="256">
        <v>44834</v>
      </c>
      <c r="I51" s="247"/>
    </row>
    <row r="52" spans="1:9" s="142" customFormat="1" ht="48.75" customHeight="1" x14ac:dyDescent="0.2">
      <c r="A52" s="203"/>
      <c r="B52" s="755" t="s">
        <v>659</v>
      </c>
      <c r="C52" s="411" t="s">
        <v>660</v>
      </c>
      <c r="D52" s="416" t="s">
        <v>661</v>
      </c>
      <c r="E52" s="416" t="s">
        <v>662</v>
      </c>
      <c r="F52" s="214" t="s">
        <v>663</v>
      </c>
      <c r="G52" s="417" t="s">
        <v>536</v>
      </c>
      <c r="H52" s="248">
        <v>44742</v>
      </c>
      <c r="I52" s="247"/>
    </row>
    <row r="53" spans="1:9" s="142" customFormat="1" ht="46.5" customHeight="1" thickBot="1" x14ac:dyDescent="0.25">
      <c r="A53" s="203"/>
      <c r="B53" s="756"/>
      <c r="C53" s="404" t="s">
        <v>664</v>
      </c>
      <c r="D53" s="420" t="s">
        <v>952</v>
      </c>
      <c r="E53" s="420" t="s">
        <v>665</v>
      </c>
      <c r="F53" s="420" t="s">
        <v>953</v>
      </c>
      <c r="G53" s="421" t="s">
        <v>536</v>
      </c>
      <c r="H53" s="251">
        <v>44712</v>
      </c>
      <c r="I53" s="247"/>
    </row>
    <row r="54" spans="1:9" s="142" customFormat="1" ht="16.5" hidden="1" customHeight="1" x14ac:dyDescent="0.25">
      <c r="B54" s="757" t="s">
        <v>666</v>
      </c>
      <c r="C54" s="758"/>
      <c r="D54" s="758"/>
      <c r="E54" s="758"/>
      <c r="F54" s="758"/>
      <c r="G54" s="231"/>
      <c r="H54" s="232"/>
      <c r="I54" s="257"/>
    </row>
    <row r="55" spans="1:9" s="149" customFormat="1" ht="16.5" customHeight="1" thickTop="1" x14ac:dyDescent="0.25">
      <c r="A55" s="204"/>
      <c r="B55" s="442" t="s">
        <v>667</v>
      </c>
      <c r="C55" s="437"/>
      <c r="D55" s="443"/>
      <c r="E55" s="443"/>
      <c r="F55" s="443"/>
      <c r="G55" s="444"/>
      <c r="H55" s="445"/>
      <c r="I55" s="445"/>
    </row>
    <row r="56" spans="1:9" s="142" customFormat="1" ht="27.75" customHeight="1" x14ac:dyDescent="0.2">
      <c r="A56" s="203"/>
      <c r="B56" s="759" t="s">
        <v>668</v>
      </c>
      <c r="C56" s="760" t="s">
        <v>669</v>
      </c>
      <c r="D56" s="761" t="s">
        <v>670</v>
      </c>
      <c r="E56" s="761" t="s">
        <v>671</v>
      </c>
      <c r="F56" s="258" t="s">
        <v>672</v>
      </c>
      <c r="G56" s="555" t="s">
        <v>598</v>
      </c>
      <c r="H56" s="748">
        <v>44925</v>
      </c>
      <c r="I56" s="749"/>
    </row>
    <row r="57" spans="1:9" s="142" customFormat="1" ht="27.75" customHeight="1" x14ac:dyDescent="0.2">
      <c r="A57" s="203"/>
      <c r="B57" s="734"/>
      <c r="C57" s="736"/>
      <c r="D57" s="751"/>
      <c r="E57" s="751"/>
      <c r="F57" s="259" t="s">
        <v>673</v>
      </c>
      <c r="G57" s="743"/>
      <c r="H57" s="744"/>
      <c r="I57" s="750"/>
    </row>
    <row r="58" spans="1:9" s="142" customFormat="1" ht="33.75" customHeight="1" x14ac:dyDescent="0.2">
      <c r="A58" s="203"/>
      <c r="B58" s="734"/>
      <c r="C58" s="736" t="s">
        <v>674</v>
      </c>
      <c r="D58" s="751" t="s">
        <v>675</v>
      </c>
      <c r="E58" s="751" t="s">
        <v>676</v>
      </c>
      <c r="F58" s="260" t="s">
        <v>677</v>
      </c>
      <c r="G58" s="743" t="s">
        <v>622</v>
      </c>
      <c r="H58" s="744" t="s">
        <v>562</v>
      </c>
      <c r="I58" s="746"/>
    </row>
    <row r="59" spans="1:9" s="142" customFormat="1" ht="33.75" customHeight="1" x14ac:dyDescent="0.2">
      <c r="A59" s="203"/>
      <c r="B59" s="734"/>
      <c r="C59" s="736"/>
      <c r="D59" s="751"/>
      <c r="E59" s="751"/>
      <c r="F59" s="261">
        <v>3</v>
      </c>
      <c r="G59" s="743"/>
      <c r="H59" s="744"/>
      <c r="I59" s="750"/>
    </row>
    <row r="60" spans="1:9" s="142" customFormat="1" ht="29.25" customHeight="1" x14ac:dyDescent="0.2">
      <c r="A60" s="203"/>
      <c r="B60" s="734"/>
      <c r="C60" s="736" t="s">
        <v>678</v>
      </c>
      <c r="D60" s="738" t="s">
        <v>679</v>
      </c>
      <c r="E60" s="738" t="s">
        <v>680</v>
      </c>
      <c r="F60" s="262" t="s">
        <v>681</v>
      </c>
      <c r="G60" s="743" t="s">
        <v>45</v>
      </c>
      <c r="H60" s="744" t="s">
        <v>562</v>
      </c>
      <c r="I60" s="746"/>
    </row>
    <row r="61" spans="1:9" s="142" customFormat="1" ht="29.25" customHeight="1" x14ac:dyDescent="0.2">
      <c r="A61" s="203"/>
      <c r="B61" s="735"/>
      <c r="C61" s="737"/>
      <c r="D61" s="523"/>
      <c r="E61" s="523"/>
      <c r="F61" s="263">
        <v>3</v>
      </c>
      <c r="G61" s="527"/>
      <c r="H61" s="745"/>
      <c r="I61" s="747"/>
    </row>
    <row r="62" spans="1:9" s="142" customFormat="1" ht="30" x14ac:dyDescent="0.2">
      <c r="A62" s="203"/>
      <c r="B62" s="264" t="s">
        <v>682</v>
      </c>
      <c r="C62" s="253" t="s">
        <v>683</v>
      </c>
      <c r="D62" s="265" t="s">
        <v>954</v>
      </c>
      <c r="E62" s="265" t="s">
        <v>955</v>
      </c>
      <c r="F62" s="398" t="s">
        <v>684</v>
      </c>
      <c r="G62" s="399" t="s">
        <v>654</v>
      </c>
      <c r="H62" s="22">
        <v>44742</v>
      </c>
      <c r="I62" s="219"/>
    </row>
    <row r="63" spans="1:9" s="142" customFormat="1" ht="26.25" customHeight="1" x14ac:dyDescent="0.2">
      <c r="A63" s="203"/>
      <c r="B63" s="734" t="s">
        <v>685</v>
      </c>
      <c r="C63" s="736">
        <v>5.5</v>
      </c>
      <c r="D63" s="738" t="s">
        <v>686</v>
      </c>
      <c r="E63" s="738" t="s">
        <v>687</v>
      </c>
      <c r="F63" s="266" t="s">
        <v>688</v>
      </c>
      <c r="G63" s="739" t="s">
        <v>536</v>
      </c>
      <c r="H63" s="741" t="s">
        <v>562</v>
      </c>
      <c r="I63" s="730"/>
    </row>
    <row r="64" spans="1:9" s="142" customFormat="1" ht="26.25" customHeight="1" thickBot="1" x14ac:dyDescent="0.25">
      <c r="A64" s="203"/>
      <c r="B64" s="735"/>
      <c r="C64" s="737"/>
      <c r="D64" s="523"/>
      <c r="E64" s="523"/>
      <c r="F64" s="267" t="s">
        <v>629</v>
      </c>
      <c r="G64" s="740"/>
      <c r="H64" s="742"/>
      <c r="I64" s="731"/>
    </row>
    <row r="65" spans="1:9" s="142" customFormat="1" ht="15.75" hidden="1" customHeight="1" x14ac:dyDescent="0.25">
      <c r="B65" s="732" t="s">
        <v>689</v>
      </c>
      <c r="C65" s="733"/>
      <c r="D65" s="733"/>
      <c r="E65" s="733"/>
      <c r="F65" s="733"/>
      <c r="G65" s="221"/>
      <c r="H65" s="222"/>
      <c r="I65" s="268"/>
    </row>
    <row r="66" spans="1:9" s="142" customFormat="1" ht="16.5" thickTop="1" thickBot="1" x14ac:dyDescent="0.25">
      <c r="A66" s="203"/>
      <c r="B66" s="446" t="s">
        <v>690</v>
      </c>
      <c r="C66" s="447"/>
      <c r="D66" s="205"/>
      <c r="E66" s="205"/>
      <c r="F66" s="205"/>
      <c r="G66" s="448"/>
      <c r="H66" s="449"/>
      <c r="I66" s="450"/>
    </row>
    <row r="67" spans="1:9" s="142" customFormat="1" ht="29.25" thickTop="1" x14ac:dyDescent="0.2">
      <c r="A67" s="203"/>
      <c r="B67" s="269" t="s">
        <v>691</v>
      </c>
      <c r="C67" s="270">
        <v>6.1</v>
      </c>
      <c r="D67" s="271" t="s">
        <v>692</v>
      </c>
      <c r="E67" s="272" t="s">
        <v>693</v>
      </c>
      <c r="F67" s="402" t="s">
        <v>694</v>
      </c>
      <c r="G67" s="273" t="s">
        <v>622</v>
      </c>
      <c r="H67" s="274">
        <v>44788</v>
      </c>
      <c r="I67" s="274"/>
    </row>
    <row r="68" spans="1:9" s="142" customFormat="1" ht="15.75" hidden="1" customHeight="1" x14ac:dyDescent="0.25">
      <c r="B68" s="275" t="s">
        <v>689</v>
      </c>
      <c r="C68" s="276"/>
      <c r="D68" s="277"/>
      <c r="E68" s="277"/>
      <c r="F68" s="277"/>
      <c r="G68" s="278"/>
      <c r="H68" s="257"/>
      <c r="I68" s="279"/>
    </row>
    <row r="69" spans="1:9" s="142" customFormat="1" ht="15.75" hidden="1" customHeight="1" x14ac:dyDescent="0.25">
      <c r="B69" s="280" t="s">
        <v>695</v>
      </c>
      <c r="C69" s="281"/>
      <c r="D69" s="282"/>
      <c r="E69" s="282"/>
      <c r="F69" s="282"/>
      <c r="G69" s="283"/>
      <c r="H69" s="284"/>
      <c r="I69" s="285"/>
    </row>
    <row r="70" spans="1:9" s="292" customFormat="1" ht="15" x14ac:dyDescent="0.2">
      <c r="A70" s="286"/>
      <c r="B70" s="287"/>
      <c r="C70" s="288"/>
      <c r="D70" s="289"/>
      <c r="E70" s="289"/>
      <c r="F70" s="289"/>
      <c r="G70" s="290"/>
      <c r="H70" s="291"/>
      <c r="I70" s="291"/>
    </row>
    <row r="71" spans="1:9" s="292" customFormat="1" ht="15" x14ac:dyDescent="0.2">
      <c r="A71" s="286"/>
      <c r="B71" s="287"/>
      <c r="C71" s="288"/>
      <c r="D71" s="289"/>
      <c r="E71" s="289"/>
      <c r="F71" s="289"/>
      <c r="G71" s="290"/>
      <c r="H71" s="291"/>
      <c r="I71" s="291"/>
    </row>
    <row r="72" spans="1:9" s="292" customFormat="1" ht="15" x14ac:dyDescent="0.2">
      <c r="A72" s="286"/>
      <c r="B72" s="287"/>
      <c r="C72" s="288"/>
      <c r="D72" s="289"/>
      <c r="E72" s="289"/>
      <c r="F72" s="289"/>
      <c r="G72" s="290"/>
      <c r="H72" s="291"/>
      <c r="I72" s="291"/>
    </row>
    <row r="73" spans="1:9" s="292" customFormat="1" ht="15" x14ac:dyDescent="0.2">
      <c r="A73" s="286"/>
      <c r="B73" s="287"/>
      <c r="C73" s="288"/>
      <c r="D73" s="289"/>
      <c r="E73" s="289"/>
      <c r="F73" s="289"/>
      <c r="G73" s="290"/>
      <c r="H73" s="291"/>
      <c r="I73" s="291"/>
    </row>
    <row r="74" spans="1:9" s="292" customFormat="1" ht="15" x14ac:dyDescent="0.2">
      <c r="A74" s="286"/>
      <c r="B74" s="287"/>
      <c r="C74" s="288"/>
      <c r="D74" s="289"/>
      <c r="E74" s="289"/>
      <c r="F74" s="289"/>
      <c r="G74" s="290"/>
      <c r="H74" s="291"/>
      <c r="I74" s="291"/>
    </row>
    <row r="75" spans="1:9" s="292" customFormat="1" ht="15" x14ac:dyDescent="0.2">
      <c r="A75" s="286"/>
      <c r="B75" s="287"/>
      <c r="C75" s="288"/>
      <c r="D75" s="289"/>
      <c r="E75" s="289"/>
      <c r="F75" s="289"/>
      <c r="G75" s="290"/>
      <c r="H75" s="291"/>
      <c r="I75" s="291"/>
    </row>
    <row r="76" spans="1:9" s="299" customFormat="1" x14ac:dyDescent="0.25">
      <c r="A76" s="293"/>
      <c r="B76" s="294"/>
      <c r="C76" s="295"/>
      <c r="D76" s="296"/>
      <c r="E76" s="296"/>
      <c r="F76" s="296"/>
      <c r="G76" s="297"/>
      <c r="H76" s="298"/>
      <c r="I76" s="298"/>
    </row>
    <row r="77" spans="1:9" s="299" customFormat="1" x14ac:dyDescent="0.25">
      <c r="A77" s="293"/>
      <c r="B77" s="294"/>
      <c r="C77" s="295"/>
      <c r="D77" s="296"/>
      <c r="E77" s="296"/>
      <c r="F77" s="296"/>
      <c r="G77" s="297"/>
      <c r="H77" s="298"/>
      <c r="I77" s="298"/>
    </row>
    <row r="78" spans="1:9" s="299" customFormat="1" x14ac:dyDescent="0.25">
      <c r="A78" s="293"/>
      <c r="B78" s="294"/>
      <c r="C78" s="295"/>
      <c r="D78" s="296"/>
      <c r="E78" s="296"/>
      <c r="F78" s="296"/>
      <c r="G78" s="297"/>
      <c r="H78" s="298"/>
      <c r="I78" s="298"/>
    </row>
    <row r="79" spans="1:9" s="299" customFormat="1" x14ac:dyDescent="0.25">
      <c r="A79" s="293"/>
      <c r="B79" s="294"/>
      <c r="C79" s="295"/>
      <c r="D79" s="296"/>
      <c r="E79" s="296"/>
      <c r="F79" s="296"/>
      <c r="G79" s="297"/>
      <c r="H79" s="298"/>
      <c r="I79" s="298"/>
    </row>
    <row r="80" spans="1:9" s="299" customFormat="1" x14ac:dyDescent="0.25">
      <c r="A80" s="293"/>
      <c r="B80" s="294"/>
      <c r="C80" s="295"/>
      <c r="D80" s="296"/>
      <c r="E80" s="296"/>
      <c r="F80" s="296"/>
      <c r="G80" s="297"/>
      <c r="H80" s="298"/>
      <c r="I80" s="298"/>
    </row>
    <row r="81" spans="1:9" s="299" customFormat="1" x14ac:dyDescent="0.25">
      <c r="A81" s="293"/>
      <c r="B81" s="294"/>
      <c r="C81" s="295"/>
      <c r="D81" s="296"/>
      <c r="E81" s="296"/>
      <c r="F81" s="296"/>
      <c r="G81" s="297"/>
      <c r="H81" s="298"/>
      <c r="I81" s="298"/>
    </row>
  </sheetData>
  <mergeCells count="122">
    <mergeCell ref="I5:I6"/>
    <mergeCell ref="B8:B9"/>
    <mergeCell ref="C8:C9"/>
    <mergeCell ref="D8:D9"/>
    <mergeCell ref="E8:E9"/>
    <mergeCell ref="G8:G9"/>
    <mergeCell ref="H8:H9"/>
    <mergeCell ref="I8:I9"/>
    <mergeCell ref="B2:H2"/>
    <mergeCell ref="B3:H3"/>
    <mergeCell ref="B5:B6"/>
    <mergeCell ref="C5:D6"/>
    <mergeCell ref="E5:E6"/>
    <mergeCell ref="F5:F6"/>
    <mergeCell ref="G5:G6"/>
    <mergeCell ref="H5:H6"/>
    <mergeCell ref="B16:B17"/>
    <mergeCell ref="B18:B19"/>
    <mergeCell ref="C18:C19"/>
    <mergeCell ref="D18:D19"/>
    <mergeCell ref="E18:E19"/>
    <mergeCell ref="G18:G19"/>
    <mergeCell ref="I11:I12"/>
    <mergeCell ref="C13:C14"/>
    <mergeCell ref="D13:D14"/>
    <mergeCell ref="E13:E14"/>
    <mergeCell ref="G13:G14"/>
    <mergeCell ref="H13:H14"/>
    <mergeCell ref="I13:I14"/>
    <mergeCell ref="B10:B15"/>
    <mergeCell ref="C11:C12"/>
    <mergeCell ref="D11:D12"/>
    <mergeCell ref="E11:E12"/>
    <mergeCell ref="G11:G12"/>
    <mergeCell ref="H11:H12"/>
    <mergeCell ref="B23:F23"/>
    <mergeCell ref="B25:B28"/>
    <mergeCell ref="C26:C27"/>
    <mergeCell ref="D26:D27"/>
    <mergeCell ref="E26:E27"/>
    <mergeCell ref="G26:G27"/>
    <mergeCell ref="H18:H19"/>
    <mergeCell ref="I18:I19"/>
    <mergeCell ref="J18:J19"/>
    <mergeCell ref="B20:B22"/>
    <mergeCell ref="C20:C21"/>
    <mergeCell ref="D20:D21"/>
    <mergeCell ref="E20:E21"/>
    <mergeCell ref="G20:G21"/>
    <mergeCell ref="H20:H21"/>
    <mergeCell ref="I20:I21"/>
    <mergeCell ref="I31:I32"/>
    <mergeCell ref="C33:C34"/>
    <mergeCell ref="D33:D34"/>
    <mergeCell ref="E33:E34"/>
    <mergeCell ref="G33:G34"/>
    <mergeCell ref="H33:H34"/>
    <mergeCell ref="I33:I34"/>
    <mergeCell ref="H26:H27"/>
    <mergeCell ref="B29:F29"/>
    <mergeCell ref="B31:B41"/>
    <mergeCell ref="C31:C32"/>
    <mergeCell ref="D31:D32"/>
    <mergeCell ref="E31:E32"/>
    <mergeCell ref="G31:G32"/>
    <mergeCell ref="H31:H32"/>
    <mergeCell ref="C35:C36"/>
    <mergeCell ref="D35:D36"/>
    <mergeCell ref="C39:C40"/>
    <mergeCell ref="D39:D40"/>
    <mergeCell ref="E39:E40"/>
    <mergeCell ref="G39:G40"/>
    <mergeCell ref="H39:H40"/>
    <mergeCell ref="I39:I40"/>
    <mergeCell ref="E35:E36"/>
    <mergeCell ref="G35:G36"/>
    <mergeCell ref="H35:H36"/>
    <mergeCell ref="I35:I36"/>
    <mergeCell ref="C37:C38"/>
    <mergeCell ref="D37:D38"/>
    <mergeCell ref="E37:E38"/>
    <mergeCell ref="G37:G38"/>
    <mergeCell ref="H37:H38"/>
    <mergeCell ref="I37:I38"/>
    <mergeCell ref="H56:H57"/>
    <mergeCell ref="I56:I57"/>
    <mergeCell ref="C58:C59"/>
    <mergeCell ref="D58:D59"/>
    <mergeCell ref="E58:E59"/>
    <mergeCell ref="G58:G59"/>
    <mergeCell ref="H58:H59"/>
    <mergeCell ref="I58:I59"/>
    <mergeCell ref="I42:I43"/>
    <mergeCell ref="B45:F45"/>
    <mergeCell ref="B48:B50"/>
    <mergeCell ref="B52:B53"/>
    <mergeCell ref="B54:F54"/>
    <mergeCell ref="B56:B61"/>
    <mergeCell ref="C56:C57"/>
    <mergeCell ref="D56:D57"/>
    <mergeCell ref="E56:E57"/>
    <mergeCell ref="G56:G57"/>
    <mergeCell ref="B42:B44"/>
    <mergeCell ref="C42:C43"/>
    <mergeCell ref="D42:D43"/>
    <mergeCell ref="E42:E43"/>
    <mergeCell ref="G42:G43"/>
    <mergeCell ref="H42:H43"/>
    <mergeCell ref="I63:I64"/>
    <mergeCell ref="B65:F65"/>
    <mergeCell ref="B63:B64"/>
    <mergeCell ref="C63:C64"/>
    <mergeCell ref="D63:D64"/>
    <mergeCell ref="E63:E64"/>
    <mergeCell ref="G63:G64"/>
    <mergeCell ref="H63:H64"/>
    <mergeCell ref="C60:C61"/>
    <mergeCell ref="D60:D61"/>
    <mergeCell ref="E60:E61"/>
    <mergeCell ref="G60:G61"/>
    <mergeCell ref="H60:H61"/>
    <mergeCell ref="I60:I6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J10" sqref="J10"/>
    </sheetView>
  </sheetViews>
  <sheetFormatPr baseColWidth="10" defaultColWidth="11.5703125" defaultRowHeight="15" x14ac:dyDescent="0.25"/>
  <cols>
    <col min="1" max="1" width="11.5703125" style="3"/>
    <col min="2" max="2" width="10" style="319" customWidth="1"/>
    <col min="3" max="3" width="48.85546875" style="3" hidden="1" customWidth="1"/>
    <col min="4" max="4" width="48.85546875" style="3" customWidth="1"/>
    <col min="5" max="5" width="40.140625" style="3" customWidth="1"/>
    <col min="6" max="6" width="31.28515625" style="3" customWidth="1"/>
    <col min="7" max="7" width="15.7109375" style="3" customWidth="1"/>
    <col min="8" max="16384" width="11.5703125" style="3"/>
  </cols>
  <sheetData>
    <row r="1" spans="1:8" ht="18" x14ac:dyDescent="0.25">
      <c r="B1" s="594" t="s">
        <v>146</v>
      </c>
      <c r="C1" s="594"/>
      <c r="D1" s="594"/>
      <c r="E1" s="594"/>
      <c r="F1" s="594"/>
      <c r="G1" s="594"/>
    </row>
    <row r="2" spans="1:8" x14ac:dyDescent="0.25">
      <c r="B2" s="3"/>
    </row>
    <row r="3" spans="1:8" ht="42" customHeight="1" x14ac:dyDescent="0.25">
      <c r="B3" s="844" t="s">
        <v>697</v>
      </c>
      <c r="C3" s="594"/>
      <c r="D3" s="594"/>
      <c r="E3" s="594"/>
      <c r="F3" s="594"/>
      <c r="G3" s="594"/>
    </row>
    <row r="5" spans="1:8" x14ac:dyDescent="0.25">
      <c r="B5" s="845" t="s">
        <v>698</v>
      </c>
      <c r="C5" s="307"/>
      <c r="D5" s="847" t="s">
        <v>280</v>
      </c>
      <c r="E5" s="847" t="s">
        <v>281</v>
      </c>
      <c r="F5" s="847" t="s">
        <v>5</v>
      </c>
      <c r="G5" s="694" t="s">
        <v>6</v>
      </c>
    </row>
    <row r="6" spans="1:8" x14ac:dyDescent="0.25">
      <c r="B6" s="846"/>
      <c r="C6" s="10" t="s">
        <v>699</v>
      </c>
      <c r="D6" s="621"/>
      <c r="E6" s="621"/>
      <c r="F6" s="621"/>
      <c r="G6" s="848"/>
    </row>
    <row r="7" spans="1:8" s="90" customFormat="1" ht="30" x14ac:dyDescent="0.25">
      <c r="B7" s="308">
        <v>1</v>
      </c>
      <c r="C7" s="308"/>
      <c r="D7" s="88" t="s">
        <v>700</v>
      </c>
      <c r="E7" s="88" t="s">
        <v>700</v>
      </c>
      <c r="F7" s="88" t="s">
        <v>701</v>
      </c>
      <c r="G7" s="309" t="s">
        <v>36</v>
      </c>
    </row>
    <row r="8" spans="1:8" s="90" customFormat="1" ht="45" x14ac:dyDescent="0.25">
      <c r="B8" s="308">
        <v>2</v>
      </c>
      <c r="C8" s="308"/>
      <c r="D8" s="88" t="s">
        <v>702</v>
      </c>
      <c r="E8" s="79" t="s">
        <v>957</v>
      </c>
      <c r="F8" s="310" t="s">
        <v>703</v>
      </c>
      <c r="G8" s="309" t="s">
        <v>704</v>
      </c>
    </row>
    <row r="9" spans="1:8" s="90" customFormat="1" ht="60" x14ac:dyDescent="0.25">
      <c r="B9" s="308">
        <v>3</v>
      </c>
      <c r="C9" s="308"/>
      <c r="D9" s="310" t="s">
        <v>705</v>
      </c>
      <c r="E9" s="311" t="s">
        <v>706</v>
      </c>
      <c r="F9" s="310" t="s">
        <v>707</v>
      </c>
      <c r="G9" s="309" t="s">
        <v>36</v>
      </c>
      <c r="H9" s="312"/>
    </row>
    <row r="10" spans="1:8" s="90" customFormat="1" ht="60" x14ac:dyDescent="0.25">
      <c r="B10" s="308">
        <v>4</v>
      </c>
      <c r="C10" s="308"/>
      <c r="D10" s="313" t="s">
        <v>708</v>
      </c>
      <c r="E10" s="311" t="s">
        <v>958</v>
      </c>
      <c r="F10" s="311" t="s">
        <v>709</v>
      </c>
      <c r="G10" s="309" t="s">
        <v>704</v>
      </c>
    </row>
    <row r="11" spans="1:8" s="90" customFormat="1" ht="20.25" x14ac:dyDescent="0.25">
      <c r="A11" s="841"/>
      <c r="B11" s="842">
        <v>5</v>
      </c>
      <c r="C11" s="308"/>
      <c r="D11" s="685" t="s">
        <v>710</v>
      </c>
      <c r="E11" s="685" t="s">
        <v>711</v>
      </c>
      <c r="F11" s="314" t="s">
        <v>712</v>
      </c>
      <c r="G11" s="843" t="s">
        <v>53</v>
      </c>
    </row>
    <row r="12" spans="1:8" s="90" customFormat="1" ht="20.25" x14ac:dyDescent="0.25">
      <c r="A12" s="841"/>
      <c r="B12" s="842"/>
      <c r="C12" s="308"/>
      <c r="D12" s="685"/>
      <c r="E12" s="685"/>
      <c r="F12" s="315" t="s">
        <v>713</v>
      </c>
      <c r="G12" s="843"/>
    </row>
    <row r="13" spans="1:8" s="90" customFormat="1" ht="45" x14ac:dyDescent="0.25">
      <c r="A13" s="316"/>
      <c r="B13" s="308">
        <v>6</v>
      </c>
      <c r="C13" s="308"/>
      <c r="D13" s="310" t="s">
        <v>710</v>
      </c>
      <c r="E13" s="310" t="s">
        <v>714</v>
      </c>
      <c r="F13" s="317" t="s">
        <v>956</v>
      </c>
      <c r="G13" s="309" t="s">
        <v>36</v>
      </c>
    </row>
    <row r="14" spans="1:8" s="90" customFormat="1" ht="75" x14ac:dyDescent="0.25">
      <c r="B14" s="308">
        <v>7</v>
      </c>
      <c r="C14" s="308"/>
      <c r="D14" s="88" t="s">
        <v>715</v>
      </c>
      <c r="E14" s="79" t="s">
        <v>716</v>
      </c>
      <c r="F14" s="310" t="s">
        <v>717</v>
      </c>
      <c r="G14" s="309" t="s">
        <v>32</v>
      </c>
    </row>
    <row r="15" spans="1:8" s="90" customFormat="1" ht="60" x14ac:dyDescent="0.25">
      <c r="B15" s="308">
        <v>8</v>
      </c>
      <c r="C15" s="308"/>
      <c r="D15" s="88" t="s">
        <v>718</v>
      </c>
      <c r="E15" s="79" t="s">
        <v>719</v>
      </c>
      <c r="F15" s="79" t="s">
        <v>720</v>
      </c>
      <c r="G15" s="309" t="s">
        <v>53</v>
      </c>
    </row>
    <row r="16" spans="1:8" s="90" customFormat="1" ht="75" x14ac:dyDescent="0.25">
      <c r="B16" s="308">
        <v>9</v>
      </c>
      <c r="C16" s="308"/>
      <c r="D16" s="88" t="s">
        <v>721</v>
      </c>
      <c r="E16" s="79" t="s">
        <v>722</v>
      </c>
      <c r="F16" s="79" t="s">
        <v>723</v>
      </c>
      <c r="G16" s="309" t="s">
        <v>36</v>
      </c>
    </row>
    <row r="17" spans="2:7" s="90" customFormat="1" ht="45" x14ac:dyDescent="0.25">
      <c r="B17" s="308">
        <v>10</v>
      </c>
      <c r="C17" s="308"/>
      <c r="D17" s="88" t="s">
        <v>724</v>
      </c>
      <c r="E17" s="79" t="s">
        <v>725</v>
      </c>
      <c r="F17" s="79" t="s">
        <v>726</v>
      </c>
      <c r="G17" s="309" t="s">
        <v>319</v>
      </c>
    </row>
    <row r="18" spans="2:7" s="90" customFormat="1" ht="45" x14ac:dyDescent="0.25">
      <c r="B18" s="308">
        <v>11</v>
      </c>
      <c r="C18" s="308"/>
      <c r="D18" s="88" t="s">
        <v>727</v>
      </c>
      <c r="E18" s="79" t="s">
        <v>728</v>
      </c>
      <c r="F18" s="79" t="s">
        <v>729</v>
      </c>
      <c r="G18" s="309" t="s">
        <v>704</v>
      </c>
    </row>
    <row r="19" spans="2:7" s="90" customFormat="1" ht="45" x14ac:dyDescent="0.25">
      <c r="B19" s="308">
        <v>12</v>
      </c>
      <c r="C19" s="308"/>
      <c r="D19" s="88" t="s">
        <v>730</v>
      </c>
      <c r="E19" s="79" t="s">
        <v>731</v>
      </c>
      <c r="F19" s="79" t="s">
        <v>732</v>
      </c>
      <c r="G19" s="309" t="s">
        <v>53</v>
      </c>
    </row>
    <row r="20" spans="2:7" s="90" customFormat="1" ht="30" x14ac:dyDescent="0.25">
      <c r="B20" s="308">
        <v>13</v>
      </c>
      <c r="C20" s="308"/>
      <c r="D20" s="88" t="s">
        <v>733</v>
      </c>
      <c r="E20" s="79" t="s">
        <v>733</v>
      </c>
      <c r="F20" s="79" t="s">
        <v>734</v>
      </c>
      <c r="G20" s="309" t="s">
        <v>704</v>
      </c>
    </row>
    <row r="21" spans="2:7" ht="45" x14ac:dyDescent="0.25">
      <c r="B21" s="308">
        <v>14</v>
      </c>
      <c r="C21" s="318"/>
      <c r="D21" s="79" t="s">
        <v>735</v>
      </c>
      <c r="E21" s="79" t="s">
        <v>736</v>
      </c>
      <c r="F21" s="79" t="s">
        <v>737</v>
      </c>
      <c r="G21" s="318" t="s">
        <v>36</v>
      </c>
    </row>
  </sheetData>
  <mergeCells count="12">
    <mergeCell ref="B1:G1"/>
    <mergeCell ref="B3:G3"/>
    <mergeCell ref="B5:B6"/>
    <mergeCell ref="D5:D6"/>
    <mergeCell ref="E5:E6"/>
    <mergeCell ref="F5:F6"/>
    <mergeCell ref="G5:G6"/>
    <mergeCell ref="A11:A12"/>
    <mergeCell ref="B11:B12"/>
    <mergeCell ref="D11:D12"/>
    <mergeCell ref="E11:E12"/>
    <mergeCell ref="G11:G1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4"/>
  <sheetViews>
    <sheetView workbookViewId="0">
      <selection activeCell="K9" sqref="K9"/>
    </sheetView>
  </sheetViews>
  <sheetFormatPr baseColWidth="10" defaultColWidth="11.5703125" defaultRowHeight="15" x14ac:dyDescent="0.25"/>
  <cols>
    <col min="1" max="1" width="11.5703125" style="3"/>
    <col min="2" max="2" width="10" style="319" customWidth="1"/>
    <col min="3" max="3" width="48.85546875" style="3" hidden="1" customWidth="1"/>
    <col min="4" max="4" width="48.85546875" style="3" customWidth="1"/>
    <col min="5" max="5" width="40.140625" style="3" customWidth="1"/>
    <col min="6" max="6" width="31.28515625" style="3" customWidth="1"/>
    <col min="7" max="7" width="15.7109375" style="3" customWidth="1"/>
    <col min="8" max="16384" width="11.5703125" style="3"/>
  </cols>
  <sheetData>
    <row r="1" spans="1:7" ht="18" x14ac:dyDescent="0.25">
      <c r="B1" s="594" t="s">
        <v>146</v>
      </c>
      <c r="C1" s="594"/>
      <c r="D1" s="594"/>
      <c r="E1" s="594"/>
      <c r="F1" s="594"/>
      <c r="G1" s="594"/>
    </row>
    <row r="2" spans="1:7" x14ac:dyDescent="0.25">
      <c r="B2" s="3"/>
    </row>
    <row r="3" spans="1:7" ht="43.5" customHeight="1" x14ac:dyDescent="0.25">
      <c r="B3" s="844" t="s">
        <v>738</v>
      </c>
      <c r="C3" s="594"/>
      <c r="D3" s="594"/>
      <c r="E3" s="594"/>
      <c r="F3" s="594"/>
      <c r="G3" s="594"/>
    </row>
    <row r="5" spans="1:7" x14ac:dyDescent="0.25">
      <c r="B5" s="845" t="s">
        <v>698</v>
      </c>
      <c r="C5" s="307"/>
      <c r="D5" s="847" t="s">
        <v>280</v>
      </c>
      <c r="E5" s="847" t="s">
        <v>281</v>
      </c>
      <c r="F5" s="847" t="s">
        <v>5</v>
      </c>
      <c r="G5" s="694" t="s">
        <v>6</v>
      </c>
    </row>
    <row r="6" spans="1:7" x14ac:dyDescent="0.25">
      <c r="B6" s="849"/>
      <c r="C6" s="150" t="s">
        <v>699</v>
      </c>
      <c r="D6" s="601"/>
      <c r="E6" s="601"/>
      <c r="F6" s="601"/>
      <c r="G6" s="850"/>
    </row>
    <row r="7" spans="1:7" s="90" customFormat="1" ht="75" x14ac:dyDescent="0.25">
      <c r="B7" s="320">
        <v>1</v>
      </c>
      <c r="C7" s="321"/>
      <c r="D7" s="322" t="s">
        <v>739</v>
      </c>
      <c r="E7" s="321" t="s">
        <v>740</v>
      </c>
      <c r="F7" s="321" t="s">
        <v>741</v>
      </c>
      <c r="G7" s="323" t="s">
        <v>742</v>
      </c>
    </row>
    <row r="8" spans="1:7" s="90" customFormat="1" ht="45" x14ac:dyDescent="0.25">
      <c r="B8" s="324">
        <v>2</v>
      </c>
      <c r="C8" s="311"/>
      <c r="D8" s="88" t="s">
        <v>743</v>
      </c>
      <c r="E8" s="79" t="s">
        <v>744</v>
      </c>
      <c r="F8" s="310" t="s">
        <v>703</v>
      </c>
      <c r="G8" s="309" t="s">
        <v>745</v>
      </c>
    </row>
    <row r="9" spans="1:7" s="326" customFormat="1" ht="45" x14ac:dyDescent="0.25">
      <c r="A9" s="90"/>
      <c r="B9" s="324">
        <v>3</v>
      </c>
      <c r="C9" s="311"/>
      <c r="D9" s="325" t="s">
        <v>746</v>
      </c>
      <c r="E9" s="311" t="s">
        <v>747</v>
      </c>
      <c r="F9" s="311" t="s">
        <v>748</v>
      </c>
      <c r="G9" s="309" t="s">
        <v>749</v>
      </c>
    </row>
    <row r="10" spans="1:7" s="90" customFormat="1" ht="60" x14ac:dyDescent="0.25">
      <c r="B10" s="324">
        <v>4</v>
      </c>
      <c r="C10" s="327"/>
      <c r="D10" s="325" t="s">
        <v>750</v>
      </c>
      <c r="E10" s="311" t="s">
        <v>751</v>
      </c>
      <c r="F10" s="311" t="s">
        <v>752</v>
      </c>
      <c r="G10" s="309" t="s">
        <v>749</v>
      </c>
    </row>
    <row r="11" spans="1:7" s="90" customFormat="1" ht="60" x14ac:dyDescent="0.25">
      <c r="B11" s="324">
        <v>5</v>
      </c>
      <c r="C11" s="327"/>
      <c r="D11" s="325" t="s">
        <v>753</v>
      </c>
      <c r="E11" s="311" t="s">
        <v>754</v>
      </c>
      <c r="F11" s="311" t="s">
        <v>755</v>
      </c>
      <c r="G11" s="309" t="s">
        <v>745</v>
      </c>
    </row>
    <row r="12" spans="1:7" s="90" customFormat="1" ht="45" x14ac:dyDescent="0.25">
      <c r="B12" s="324">
        <v>6</v>
      </c>
      <c r="C12" s="327"/>
      <c r="D12" s="325" t="s">
        <v>756</v>
      </c>
      <c r="E12" s="311" t="s">
        <v>757</v>
      </c>
      <c r="F12" s="311" t="s">
        <v>758</v>
      </c>
      <c r="G12" s="309" t="s">
        <v>759</v>
      </c>
    </row>
    <row r="13" spans="1:7" ht="75" x14ac:dyDescent="0.25">
      <c r="B13" s="324">
        <v>7</v>
      </c>
      <c r="C13" s="318"/>
      <c r="D13" s="325" t="s">
        <v>760</v>
      </c>
      <c r="E13" s="325" t="s">
        <v>761</v>
      </c>
      <c r="F13" s="311" t="s">
        <v>762</v>
      </c>
      <c r="G13" s="318" t="s">
        <v>745</v>
      </c>
    </row>
    <row r="14" spans="1:7" ht="45" x14ac:dyDescent="0.25">
      <c r="B14" s="324">
        <v>8</v>
      </c>
      <c r="C14" s="318"/>
      <c r="D14" s="325" t="s">
        <v>959</v>
      </c>
      <c r="E14" s="328" t="s">
        <v>763</v>
      </c>
      <c r="F14" s="318" t="s">
        <v>960</v>
      </c>
      <c r="G14" s="309" t="s">
        <v>759</v>
      </c>
    </row>
  </sheetData>
  <mergeCells count="7">
    <mergeCell ref="B1:G1"/>
    <mergeCell ref="B3:G3"/>
    <mergeCell ref="B5:B6"/>
    <mergeCell ref="D5:D6"/>
    <mergeCell ref="E5:E6"/>
    <mergeCell ref="F5:F6"/>
    <mergeCell ref="G5:G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9"/>
  <sheetViews>
    <sheetView workbookViewId="0">
      <selection activeCell="N15" sqref="N15"/>
    </sheetView>
  </sheetViews>
  <sheetFormatPr baseColWidth="10" defaultRowHeight="15" x14ac:dyDescent="0.25"/>
  <cols>
    <col min="2" max="2" width="45.28515625" customWidth="1"/>
    <col min="3" max="3" width="54.5703125" customWidth="1"/>
    <col min="4" max="4" width="18.7109375" customWidth="1"/>
    <col min="5" max="5" width="17.42578125" hidden="1" customWidth="1"/>
    <col min="6" max="8" width="0" hidden="1" customWidth="1"/>
    <col min="9" max="9" width="13.7109375" hidden="1" customWidth="1"/>
    <col min="10" max="12" width="0" hidden="1" customWidth="1"/>
    <col min="13" max="13" width="49.5703125" hidden="1" customWidth="1"/>
    <col min="14" max="14" width="55" customWidth="1"/>
    <col min="15" max="15" width="23" bestFit="1" customWidth="1"/>
    <col min="16" max="16" width="20.7109375" customWidth="1"/>
    <col min="17" max="17" width="15.42578125" bestFit="1" customWidth="1"/>
  </cols>
  <sheetData>
    <row r="1" spans="1:23" ht="18" x14ac:dyDescent="0.25">
      <c r="A1" s="594" t="s">
        <v>146</v>
      </c>
      <c r="B1" s="594"/>
      <c r="C1" s="594"/>
      <c r="D1" s="594"/>
      <c r="E1" s="594"/>
      <c r="F1" s="594"/>
      <c r="G1" s="594"/>
      <c r="H1" s="594"/>
      <c r="I1" s="594"/>
      <c r="J1" s="594"/>
      <c r="K1" s="594"/>
      <c r="L1" s="594"/>
      <c r="M1" s="594"/>
      <c r="N1" s="52"/>
      <c r="O1" s="52"/>
      <c r="P1" s="52"/>
      <c r="Q1" s="52"/>
      <c r="R1" s="52"/>
      <c r="S1" s="52"/>
      <c r="T1" s="52"/>
      <c r="U1" s="52"/>
      <c r="V1" s="52"/>
      <c r="W1" s="52"/>
    </row>
    <row r="2" spans="1:23" ht="15.75" x14ac:dyDescent="0.25">
      <c r="A2" s="595" t="s">
        <v>147</v>
      </c>
      <c r="B2" s="595"/>
      <c r="C2" s="595"/>
      <c r="D2" s="595"/>
      <c r="E2" s="595"/>
      <c r="F2" s="595"/>
      <c r="G2" s="595"/>
      <c r="H2" s="595"/>
      <c r="I2" s="595"/>
      <c r="J2" s="595"/>
      <c r="K2" s="595"/>
      <c r="L2" s="595"/>
      <c r="M2" s="595"/>
      <c r="N2" s="53"/>
      <c r="O2" s="53"/>
      <c r="P2" s="53"/>
      <c r="Q2" s="53"/>
      <c r="R2" s="53"/>
      <c r="S2" s="53"/>
      <c r="T2" s="53"/>
      <c r="U2" s="53"/>
      <c r="V2" s="53"/>
      <c r="W2" s="53"/>
    </row>
    <row r="3" spans="1:23" x14ac:dyDescent="0.25">
      <c r="A3" s="3"/>
      <c r="B3" s="3"/>
      <c r="C3" s="3"/>
      <c r="D3" s="3"/>
      <c r="E3" s="3"/>
      <c r="F3" s="3"/>
      <c r="G3" s="3"/>
      <c r="H3" s="3"/>
      <c r="I3" s="3"/>
      <c r="J3" s="3"/>
      <c r="K3" s="3"/>
      <c r="L3" s="3"/>
      <c r="M3" s="3"/>
      <c r="N3" s="3"/>
      <c r="O3" s="3"/>
      <c r="P3" s="3"/>
      <c r="Q3" s="3"/>
      <c r="R3" s="3"/>
      <c r="S3" s="3"/>
      <c r="T3" s="3"/>
      <c r="U3" s="3"/>
      <c r="V3" s="3"/>
      <c r="W3" s="3"/>
    </row>
    <row r="4" spans="1:23" ht="18" x14ac:dyDescent="0.25">
      <c r="A4" s="594"/>
      <c r="B4" s="594"/>
      <c r="C4" s="594"/>
      <c r="D4" s="594"/>
      <c r="E4" s="594"/>
      <c r="F4" s="594"/>
      <c r="G4" s="594"/>
      <c r="H4" s="594"/>
      <c r="I4" s="594"/>
      <c r="J4" s="594"/>
      <c r="K4" s="594"/>
      <c r="L4" s="594"/>
      <c r="M4" s="594"/>
      <c r="N4" s="52"/>
      <c r="O4" s="52"/>
      <c r="P4" s="52"/>
      <c r="Q4" s="52"/>
      <c r="R4" s="52"/>
      <c r="S4" s="52"/>
      <c r="T4" s="52"/>
      <c r="U4" s="52"/>
      <c r="V4" s="52"/>
      <c r="W4" s="52"/>
    </row>
    <row r="7" spans="1:23" x14ac:dyDescent="0.25">
      <c r="A7" s="546" t="s">
        <v>148</v>
      </c>
      <c r="B7" s="547" t="s">
        <v>149</v>
      </c>
      <c r="C7" s="547" t="s">
        <v>5</v>
      </c>
      <c r="D7" s="598" t="s">
        <v>150</v>
      </c>
      <c r="E7" s="600" t="s">
        <v>151</v>
      </c>
      <c r="F7" s="601"/>
      <c r="G7" s="601"/>
      <c r="H7" s="601"/>
      <c r="I7" s="601" t="s">
        <v>152</v>
      </c>
      <c r="J7" s="601"/>
      <c r="K7" s="601"/>
      <c r="L7" s="601"/>
      <c r="M7" s="598" t="s">
        <v>153</v>
      </c>
    </row>
    <row r="8" spans="1:23" ht="34.5" thickBot="1" x14ac:dyDescent="0.3">
      <c r="A8" s="596"/>
      <c r="B8" s="597"/>
      <c r="C8" s="597"/>
      <c r="D8" s="599"/>
      <c r="E8" s="54" t="s">
        <v>154</v>
      </c>
      <c r="F8" s="55" t="s">
        <v>155</v>
      </c>
      <c r="G8" s="56" t="s">
        <v>156</v>
      </c>
      <c r="H8" s="57" t="s">
        <v>157</v>
      </c>
      <c r="I8" s="57" t="s">
        <v>154</v>
      </c>
      <c r="J8" s="55" t="s">
        <v>158</v>
      </c>
      <c r="K8" s="56" t="s">
        <v>159</v>
      </c>
      <c r="L8" s="57" t="s">
        <v>160</v>
      </c>
      <c r="M8" s="599"/>
    </row>
    <row r="9" spans="1:23" s="60" customFormat="1" ht="15.75" thickTop="1" x14ac:dyDescent="0.25">
      <c r="A9" s="602">
        <v>1</v>
      </c>
      <c r="B9" s="603" t="s">
        <v>161</v>
      </c>
      <c r="C9" s="603" t="s">
        <v>162</v>
      </c>
      <c r="D9" s="604">
        <v>25063230000</v>
      </c>
      <c r="E9" s="58">
        <v>809367428.38000011</v>
      </c>
      <c r="F9" s="593">
        <f>+E9/E10</f>
        <v>3.2293021624906292E-2</v>
      </c>
      <c r="G9" s="579">
        <v>0.25</v>
      </c>
      <c r="H9" s="580">
        <f>IF(G9=0,0,IF(F9&gt;G9,100%,F9/G9))</f>
        <v>0.12917208649962517</v>
      </c>
      <c r="I9" s="59">
        <f>+E9+'[1]3er trim'!I9</f>
        <v>2502126444.77</v>
      </c>
      <c r="J9" s="585">
        <f>+I9/I10</f>
        <v>9.9832561276818665E-2</v>
      </c>
      <c r="K9" s="586">
        <f>+G9+'[1]3er trim'!K9:K10</f>
        <v>1</v>
      </c>
      <c r="L9" s="587">
        <f>IF(K9=0,0,IF(J9&gt;K9,100%,J9/K9))</f>
        <v>9.9832561276818665E-2</v>
      </c>
      <c r="M9" s="588"/>
      <c r="P9" s="61"/>
    </row>
    <row r="10" spans="1:23" s="60" customFormat="1" x14ac:dyDescent="0.25">
      <c r="A10" s="589"/>
      <c r="B10" s="590"/>
      <c r="C10" s="590"/>
      <c r="D10" s="592"/>
      <c r="E10" s="62">
        <f>+D9</f>
        <v>25063230000</v>
      </c>
      <c r="F10" s="593"/>
      <c r="G10" s="579"/>
      <c r="H10" s="580"/>
      <c r="I10" s="63">
        <f>+E10</f>
        <v>25063230000</v>
      </c>
      <c r="J10" s="581"/>
      <c r="K10" s="582"/>
      <c r="L10" s="583"/>
      <c r="M10" s="584"/>
    </row>
    <row r="11" spans="1:23" s="72" customFormat="1" ht="60" x14ac:dyDescent="0.25">
      <c r="A11" s="64">
        <v>2</v>
      </c>
      <c r="B11" s="65" t="s">
        <v>163</v>
      </c>
      <c r="C11" s="65" t="s">
        <v>164</v>
      </c>
      <c r="D11" s="66">
        <v>100</v>
      </c>
      <c r="E11" s="67">
        <v>0</v>
      </c>
      <c r="F11" s="68">
        <f>IF(E11&gt;D11,100%,+E11/D11)</f>
        <v>0</v>
      </c>
      <c r="G11" s="68">
        <v>0</v>
      </c>
      <c r="H11" s="69">
        <f>IF(G11=0,0,IF(F11&gt;G11,100%,F11/G11))</f>
        <v>0</v>
      </c>
      <c r="I11" s="70">
        <f>+E11+'[1]3er trim'!I11</f>
        <v>1</v>
      </c>
      <c r="J11" s="70">
        <f>+F11+'[1]3er trim'!J11</f>
        <v>1</v>
      </c>
      <c r="K11" s="70">
        <f>+G11+'[1]3er trim'!K11</f>
        <v>1</v>
      </c>
      <c r="L11" s="71">
        <f>IF(K11=0,0,IF(J11&gt;K11,100%,J11/K11))</f>
        <v>1</v>
      </c>
      <c r="M11" s="66"/>
    </row>
    <row r="12" spans="1:23" s="60" customFormat="1" x14ac:dyDescent="0.25">
      <c r="A12" s="589">
        <v>3</v>
      </c>
      <c r="B12" s="590" t="s">
        <v>165</v>
      </c>
      <c r="C12" s="590" t="s">
        <v>166</v>
      </c>
      <c r="D12" s="591">
        <v>60264495000</v>
      </c>
      <c r="E12" s="62">
        <v>7763680720.0499954</v>
      </c>
      <c r="F12" s="593">
        <f>+E12/E13</f>
        <v>0.1288267780232788</v>
      </c>
      <c r="G12" s="579">
        <v>0.25</v>
      </c>
      <c r="H12" s="580">
        <f>IF(G12=0,0,IF(F12&gt;G12,100%,F12/G12))</f>
        <v>0.51530711209311519</v>
      </c>
      <c r="I12" s="63">
        <f>+E12+'[1]3er trim'!I12</f>
        <v>35908960176.879997</v>
      </c>
      <c r="J12" s="581">
        <f>+I12/I13</f>
        <v>0.59585598745795509</v>
      </c>
      <c r="K12" s="582">
        <f>+G12+'[1]3er trim'!K12:K13</f>
        <v>1</v>
      </c>
      <c r="L12" s="583">
        <f>IF(K12=0,0,IF(J12&gt;K12,100%,J12/K12))</f>
        <v>0.59585598745795509</v>
      </c>
      <c r="M12" s="584"/>
    </row>
    <row r="13" spans="1:23" s="60" customFormat="1" x14ac:dyDescent="0.25">
      <c r="A13" s="589"/>
      <c r="B13" s="590"/>
      <c r="C13" s="590"/>
      <c r="D13" s="592"/>
      <c r="E13" s="62">
        <f>+D12</f>
        <v>60264495000</v>
      </c>
      <c r="F13" s="593"/>
      <c r="G13" s="579"/>
      <c r="H13" s="580"/>
      <c r="I13" s="63">
        <f>+E13</f>
        <v>60264495000</v>
      </c>
      <c r="J13" s="581"/>
      <c r="K13" s="582"/>
      <c r="L13" s="583"/>
      <c r="M13" s="584"/>
    </row>
    <row r="14" spans="1:23" s="72" customFormat="1" x14ac:dyDescent="0.25">
      <c r="A14" s="64">
        <v>4</v>
      </c>
      <c r="B14" s="65" t="s">
        <v>167</v>
      </c>
      <c r="C14" s="65" t="s">
        <v>167</v>
      </c>
      <c r="D14" s="73">
        <v>1</v>
      </c>
      <c r="E14" s="74">
        <v>0</v>
      </c>
      <c r="F14" s="68">
        <f>IF(E14&gt;D14,100%,+E14/D14)</f>
        <v>0</v>
      </c>
      <c r="G14" s="68">
        <v>0</v>
      </c>
      <c r="H14" s="69">
        <f>IF(G14=0,0,IF(F14&gt;G14,100%,F14/G14))</f>
        <v>0</v>
      </c>
      <c r="I14" s="70">
        <f>+E14+'[1]3er trim'!I14</f>
        <v>0.8571428571428571</v>
      </c>
      <c r="J14" s="70">
        <f>+F14+'[1]3er trim'!J14</f>
        <v>1</v>
      </c>
      <c r="K14" s="70">
        <f>+G14+'[1]3er trim'!K14</f>
        <v>1</v>
      </c>
      <c r="L14" s="71">
        <f t="shared" ref="L14:L17" si="0">IF(K14=0,0,IF(J14&gt;K14,100%,J14/K14))</f>
        <v>1</v>
      </c>
      <c r="M14" s="73"/>
    </row>
    <row r="15" spans="1:23" s="72" customFormat="1" ht="60" x14ac:dyDescent="0.25">
      <c r="A15" s="64">
        <v>5</v>
      </c>
      <c r="B15" s="65" t="s">
        <v>168</v>
      </c>
      <c r="C15" s="65" t="s">
        <v>169</v>
      </c>
      <c r="D15" s="75">
        <v>3433813760</v>
      </c>
      <c r="E15" s="74"/>
      <c r="F15" s="68"/>
      <c r="G15" s="68"/>
      <c r="H15" s="69"/>
      <c r="I15" s="70"/>
      <c r="J15" s="70"/>
      <c r="K15" s="70"/>
      <c r="L15" s="76"/>
      <c r="M15" s="73"/>
      <c r="O15" s="77"/>
      <c r="P15" s="78"/>
    </row>
    <row r="16" spans="1:23" s="72" customFormat="1" x14ac:dyDescent="0.25">
      <c r="A16" s="64">
        <v>6</v>
      </c>
      <c r="B16" s="65" t="s">
        <v>170</v>
      </c>
      <c r="C16" s="65" t="s">
        <v>170</v>
      </c>
      <c r="D16" s="73">
        <v>0.95</v>
      </c>
      <c r="E16" s="74">
        <v>0.1</v>
      </c>
      <c r="F16" s="68">
        <f>+E16</f>
        <v>0.1</v>
      </c>
      <c r="G16" s="68">
        <v>1</v>
      </c>
      <c r="H16" s="69">
        <f>IF(G16=0,0,IF(F16&gt;G16,100%,F16/G16))</f>
        <v>0.1</v>
      </c>
      <c r="I16" s="70">
        <f>+E16+'[1]3er trim'!I15</f>
        <v>0.1</v>
      </c>
      <c r="J16" s="70">
        <f>+F16+'[1]3er trim'!J15</f>
        <v>0.1</v>
      </c>
      <c r="K16" s="70">
        <f>+G16+'[1]3er trim'!K15</f>
        <v>1</v>
      </c>
      <c r="L16" s="76">
        <f t="shared" si="0"/>
        <v>0.1</v>
      </c>
      <c r="M16" s="73"/>
    </row>
    <row r="17" spans="1:16" s="85" customFormat="1" ht="30" x14ac:dyDescent="0.25">
      <c r="A17" s="64">
        <v>7</v>
      </c>
      <c r="B17" s="79" t="s">
        <v>171</v>
      </c>
      <c r="C17" s="79" t="s">
        <v>171</v>
      </c>
      <c r="D17" s="80" t="s">
        <v>172</v>
      </c>
      <c r="E17" s="81">
        <v>0.46842105263157896</v>
      </c>
      <c r="F17" s="82">
        <f>+E17</f>
        <v>0.46842105263157896</v>
      </c>
      <c r="G17" s="82">
        <v>1</v>
      </c>
      <c r="H17" s="69">
        <f>IF(G17=0,0,IF(F17&gt;G17,100%,F17/G17))</f>
        <v>0.46842105263157896</v>
      </c>
      <c r="I17" s="70">
        <f>+E17+'[1]3er trim'!I16</f>
        <v>0.46842105263157896</v>
      </c>
      <c r="J17" s="70">
        <f>+F17+'[1]3er trim'!J16</f>
        <v>0.46842105263157896</v>
      </c>
      <c r="K17" s="70">
        <f>+G17+'[1]3er trim'!K16</f>
        <v>1</v>
      </c>
      <c r="L17" s="76">
        <f t="shared" si="0"/>
        <v>0.46842105263157896</v>
      </c>
      <c r="M17" s="83"/>
      <c r="N17" s="84"/>
      <c r="P17" s="86"/>
    </row>
    <row r="18" spans="1:16" s="85" customFormat="1" ht="90" x14ac:dyDescent="0.25">
      <c r="A18" s="64">
        <v>8</v>
      </c>
      <c r="B18" s="79" t="s">
        <v>173</v>
      </c>
      <c r="C18" s="79" t="s">
        <v>174</v>
      </c>
      <c r="D18" s="87">
        <v>0.8</v>
      </c>
      <c r="E18" s="81"/>
      <c r="F18" s="82"/>
      <c r="G18" s="82"/>
      <c r="H18" s="69"/>
      <c r="I18" s="70"/>
      <c r="J18" s="70"/>
      <c r="K18" s="70"/>
      <c r="L18" s="76"/>
      <c r="M18" s="83"/>
      <c r="N18" s="84"/>
    </row>
    <row r="19" spans="1:16" s="90" customFormat="1" ht="45" x14ac:dyDescent="0.25">
      <c r="A19" s="64">
        <v>9</v>
      </c>
      <c r="B19" s="88" t="s">
        <v>175</v>
      </c>
      <c r="C19" s="88" t="s">
        <v>176</v>
      </c>
      <c r="D19" s="89">
        <v>100</v>
      </c>
      <c r="E19" s="67"/>
      <c r="F19" s="69">
        <v>0</v>
      </c>
      <c r="G19" s="68">
        <v>0</v>
      </c>
      <c r="H19" s="69">
        <f>IF(G19=0,0,IF(F19&gt;G19,100%,F19/G19))</f>
        <v>0</v>
      </c>
      <c r="I19" s="70">
        <f>+E19+'[1]3er trim'!I17</f>
        <v>1</v>
      </c>
      <c r="J19" s="70">
        <f>+F19+'[1]3er trim'!J17</f>
        <v>1</v>
      </c>
      <c r="K19" s="70">
        <f>+G19+'[1]3er trim'!K17</f>
        <v>1</v>
      </c>
      <c r="L19" s="71">
        <f>IF(K19=0,0,IF(J19&gt;K19,100%,J19/K19))</f>
        <v>1</v>
      </c>
      <c r="M19" s="89"/>
    </row>
  </sheetData>
  <mergeCells count="32">
    <mergeCell ref="G9:G10"/>
    <mergeCell ref="A1:M1"/>
    <mergeCell ref="A2:M2"/>
    <mergeCell ref="A4:M4"/>
    <mergeCell ref="A7:A8"/>
    <mergeCell ref="B7:B8"/>
    <mergeCell ref="C7:C8"/>
    <mergeCell ref="D7:D8"/>
    <mergeCell ref="E7:H7"/>
    <mergeCell ref="I7:L7"/>
    <mergeCell ref="M7:M8"/>
    <mergeCell ref="A9:A10"/>
    <mergeCell ref="B9:B10"/>
    <mergeCell ref="C9:C10"/>
    <mergeCell ref="D9:D10"/>
    <mergeCell ref="F9:F10"/>
    <mergeCell ref="A12:A13"/>
    <mergeCell ref="B12:B13"/>
    <mergeCell ref="C12:C13"/>
    <mergeCell ref="D12:D13"/>
    <mergeCell ref="F12:F13"/>
    <mergeCell ref="M12:M13"/>
    <mergeCell ref="H9:H10"/>
    <mergeCell ref="J9:J10"/>
    <mergeCell ref="K9:K10"/>
    <mergeCell ref="L9:L10"/>
    <mergeCell ref="M9:M10"/>
    <mergeCell ref="G12:G13"/>
    <mergeCell ref="H12:H13"/>
    <mergeCell ref="J12:J13"/>
    <mergeCell ref="K12:K13"/>
    <mergeCell ref="L12:L13"/>
  </mergeCells>
  <conditionalFormatting sqref="L9">
    <cfRule type="iconSet" priority="14">
      <iconSet iconSet="3TrafficLights2">
        <cfvo type="percent" val="0"/>
        <cfvo type="num" val="0.6"/>
        <cfvo type="num" val="0.8"/>
      </iconSet>
    </cfRule>
  </conditionalFormatting>
  <conditionalFormatting sqref="L12">
    <cfRule type="iconSet" priority="13">
      <iconSet iconSet="3TrafficLights2">
        <cfvo type="percent" val="0"/>
        <cfvo type="num" val="0.6"/>
        <cfvo type="num" val="0.8"/>
      </iconSet>
    </cfRule>
  </conditionalFormatting>
  <conditionalFormatting sqref="L11">
    <cfRule type="iconSet" priority="12">
      <iconSet iconSet="3TrafficLights2">
        <cfvo type="percent" val="0"/>
        <cfvo type="num" val="0.6"/>
        <cfvo type="num" val="0.8"/>
      </iconSet>
    </cfRule>
  </conditionalFormatting>
  <conditionalFormatting sqref="L14 L16:L18">
    <cfRule type="iconSet" priority="11">
      <iconSet iconSet="3TrafficLights2">
        <cfvo type="percent" val="0"/>
        <cfvo type="num" val="0.6"/>
        <cfvo type="num" val="0.8"/>
      </iconSet>
    </cfRule>
  </conditionalFormatting>
  <conditionalFormatting sqref="H11">
    <cfRule type="iconSet" priority="10">
      <iconSet iconSet="3TrafficLights2">
        <cfvo type="percent" val="0"/>
        <cfvo type="num" val="0.6"/>
        <cfvo type="num" val="0.8"/>
      </iconSet>
    </cfRule>
  </conditionalFormatting>
  <conditionalFormatting sqref="H14">
    <cfRule type="iconSet" priority="9">
      <iconSet iconSet="3TrafficLights2">
        <cfvo type="percent" val="0"/>
        <cfvo type="num" val="0.6"/>
        <cfvo type="num" val="0.8"/>
      </iconSet>
    </cfRule>
  </conditionalFormatting>
  <conditionalFormatting sqref="H19">
    <cfRule type="iconSet" priority="8">
      <iconSet iconSet="3TrafficLights2">
        <cfvo type="percent" val="0"/>
        <cfvo type="num" val="0.6"/>
        <cfvo type="num" val="0.8"/>
      </iconSet>
    </cfRule>
  </conditionalFormatting>
  <conditionalFormatting sqref="H9">
    <cfRule type="iconSet" priority="7">
      <iconSet iconSet="3TrafficLights2">
        <cfvo type="percent" val="0"/>
        <cfvo type="num" val="0.6"/>
        <cfvo type="num" val="0.8"/>
      </iconSet>
    </cfRule>
  </conditionalFormatting>
  <conditionalFormatting sqref="H12">
    <cfRule type="iconSet" priority="6">
      <iconSet iconSet="3TrafficLights2">
        <cfvo type="percent" val="0"/>
        <cfvo type="num" val="0.6"/>
        <cfvo type="num" val="0.8"/>
      </iconSet>
    </cfRule>
  </conditionalFormatting>
  <conditionalFormatting sqref="L19">
    <cfRule type="iconSet" priority="5">
      <iconSet iconSet="3TrafficLights2">
        <cfvo type="percent" val="0"/>
        <cfvo type="num" val="0.6"/>
        <cfvo type="num" val="0.8"/>
      </iconSet>
    </cfRule>
  </conditionalFormatting>
  <conditionalFormatting sqref="H16">
    <cfRule type="iconSet" priority="4">
      <iconSet iconSet="3TrafficLights2">
        <cfvo type="percent" val="0"/>
        <cfvo type="num" val="0.6"/>
        <cfvo type="num" val="0.8"/>
      </iconSet>
    </cfRule>
  </conditionalFormatting>
  <conditionalFormatting sqref="H17:H18">
    <cfRule type="iconSet" priority="3">
      <iconSet iconSet="3TrafficLights2">
        <cfvo type="percent" val="0"/>
        <cfvo type="num" val="0.6"/>
        <cfvo type="num" val="0.8"/>
      </iconSet>
    </cfRule>
  </conditionalFormatting>
  <conditionalFormatting sqref="L15">
    <cfRule type="iconSet" priority="2">
      <iconSet iconSet="3TrafficLights2">
        <cfvo type="percent" val="0"/>
        <cfvo type="num" val="0.6"/>
        <cfvo type="num" val="0.8"/>
      </iconSet>
    </cfRule>
  </conditionalFormatting>
  <conditionalFormatting sqref="H15">
    <cfRule type="iconSet" priority="1">
      <iconSet iconSet="3TrafficLights2">
        <cfvo type="percent" val="0"/>
        <cfvo type="num" val="0.6"/>
        <cfvo type="num" val="0.8"/>
      </iconSet>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1"/>
  <sheetViews>
    <sheetView topLeftCell="A19" workbookViewId="0">
      <selection activeCell="G22" sqref="G22:G23"/>
    </sheetView>
  </sheetViews>
  <sheetFormatPr baseColWidth="10" defaultRowHeight="12.75" x14ac:dyDescent="0.25"/>
  <cols>
    <col min="1" max="1" width="19.140625" style="94" customWidth="1"/>
    <col min="2" max="2" width="26.85546875" style="94" customWidth="1"/>
    <col min="3" max="3" width="20.85546875" style="95" customWidth="1"/>
    <col min="4" max="4" width="14.42578125" style="94" customWidth="1"/>
    <col min="5" max="5" width="16.42578125" style="94" customWidth="1"/>
    <col min="6" max="6" width="15.85546875" style="95" customWidth="1"/>
    <col min="7" max="7" width="19.5703125" style="95" customWidth="1"/>
    <col min="8" max="8" width="40" style="93" customWidth="1"/>
    <col min="9" max="9" width="19.5703125" style="94" customWidth="1"/>
    <col min="10" max="10" width="17.7109375" style="123" customWidth="1"/>
    <col min="11" max="11" width="24.42578125" style="97" customWidth="1"/>
    <col min="12" max="12" width="9.42578125" style="91" hidden="1" customWidth="1"/>
    <col min="13" max="13" width="38.85546875" style="92" hidden="1" customWidth="1"/>
    <col min="14" max="14" width="35.42578125" style="93" customWidth="1"/>
    <col min="15" max="16384" width="11.42578125" style="93"/>
  </cols>
  <sheetData>
    <row r="1" spans="1:14" ht="23.25" x14ac:dyDescent="0.25">
      <c r="A1" s="629" t="s">
        <v>146</v>
      </c>
      <c r="B1" s="629"/>
      <c r="C1" s="629"/>
      <c r="D1" s="629"/>
      <c r="E1" s="629"/>
      <c r="F1" s="629"/>
      <c r="G1" s="629"/>
      <c r="H1" s="629"/>
      <c r="I1" s="629"/>
      <c r="J1" s="629"/>
      <c r="K1" s="629"/>
    </row>
    <row r="2" spans="1:14" ht="20.25" x14ac:dyDescent="0.25">
      <c r="A2" s="630" t="s">
        <v>177</v>
      </c>
      <c r="B2" s="630"/>
      <c r="C2" s="630"/>
      <c r="D2" s="630"/>
      <c r="E2" s="630"/>
      <c r="F2" s="630"/>
      <c r="G2" s="630"/>
      <c r="H2" s="630"/>
      <c r="I2" s="630"/>
      <c r="J2" s="630"/>
      <c r="K2" s="630"/>
    </row>
    <row r="3" spans="1:14" ht="23.25" x14ac:dyDescent="0.25">
      <c r="A3" s="629">
        <v>2022</v>
      </c>
      <c r="B3" s="629"/>
      <c r="C3" s="629"/>
      <c r="D3" s="629"/>
      <c r="E3" s="629"/>
      <c r="F3" s="629"/>
      <c r="G3" s="629"/>
      <c r="H3" s="629"/>
      <c r="I3" s="629"/>
      <c r="J3" s="629"/>
      <c r="K3" s="629"/>
    </row>
    <row r="4" spans="1:14" x14ac:dyDescent="0.25">
      <c r="J4" s="96"/>
    </row>
    <row r="5" spans="1:14" s="98" customFormat="1" ht="18" x14ac:dyDescent="0.25">
      <c r="A5" s="631" t="s">
        <v>178</v>
      </c>
      <c r="B5" s="632"/>
      <c r="C5" s="632"/>
      <c r="D5" s="632"/>
      <c r="E5" s="632"/>
      <c r="F5" s="632" t="s">
        <v>179</v>
      </c>
      <c r="G5" s="632"/>
      <c r="H5" s="632" t="s">
        <v>180</v>
      </c>
      <c r="I5" s="632"/>
      <c r="J5" s="632"/>
      <c r="K5" s="633"/>
      <c r="L5" s="615" t="s">
        <v>181</v>
      </c>
      <c r="M5" s="616" t="s">
        <v>182</v>
      </c>
    </row>
    <row r="6" spans="1:14" s="99" customFormat="1" ht="12.75" customHeight="1" x14ac:dyDescent="0.25">
      <c r="A6" s="617" t="s">
        <v>183</v>
      </c>
      <c r="B6" s="619" t="s">
        <v>184</v>
      </c>
      <c r="C6" s="619" t="s">
        <v>185</v>
      </c>
      <c r="D6" s="601" t="s">
        <v>186</v>
      </c>
      <c r="E6" s="622" t="s">
        <v>187</v>
      </c>
      <c r="F6" s="622" t="s">
        <v>188</v>
      </c>
      <c r="G6" s="622" t="s">
        <v>189</v>
      </c>
      <c r="H6" s="622" t="s">
        <v>190</v>
      </c>
      <c r="I6" s="622" t="s">
        <v>191</v>
      </c>
      <c r="J6" s="622" t="s">
        <v>192</v>
      </c>
      <c r="K6" s="623" t="s">
        <v>193</v>
      </c>
      <c r="L6" s="615"/>
      <c r="M6" s="616"/>
    </row>
    <row r="7" spans="1:14" s="99" customFormat="1" ht="30" customHeight="1" x14ac:dyDescent="0.25">
      <c r="A7" s="618"/>
      <c r="B7" s="620"/>
      <c r="C7" s="620"/>
      <c r="D7" s="621"/>
      <c r="E7" s="550"/>
      <c r="F7" s="550"/>
      <c r="G7" s="550"/>
      <c r="H7" s="550"/>
      <c r="I7" s="550"/>
      <c r="J7" s="550"/>
      <c r="K7" s="624"/>
      <c r="L7" s="615"/>
      <c r="M7" s="616"/>
    </row>
    <row r="8" spans="1:14" s="99" customFormat="1" ht="15" x14ac:dyDescent="0.25">
      <c r="A8" s="625" t="s">
        <v>194</v>
      </c>
      <c r="B8" s="626"/>
      <c r="C8" s="100" t="s">
        <v>195</v>
      </c>
      <c r="D8" s="101"/>
      <c r="E8" s="101"/>
      <c r="F8" s="101"/>
      <c r="G8" s="101"/>
      <c r="H8" s="101"/>
      <c r="I8" s="101"/>
      <c r="J8" s="101"/>
      <c r="K8" s="102"/>
      <c r="L8" s="103"/>
      <c r="M8" s="104"/>
    </row>
    <row r="9" spans="1:14" s="99" customFormat="1" ht="15" x14ac:dyDescent="0.25">
      <c r="A9" s="627" t="s">
        <v>196</v>
      </c>
      <c r="B9" s="628"/>
      <c r="C9" s="105" t="s">
        <v>197</v>
      </c>
      <c r="D9" s="101"/>
      <c r="E9" s="101"/>
      <c r="F9" s="101"/>
      <c r="G9" s="101"/>
      <c r="H9" s="101"/>
      <c r="I9" s="101"/>
      <c r="J9" s="101"/>
      <c r="K9" s="102"/>
      <c r="L9" s="103"/>
      <c r="M9" s="104"/>
    </row>
    <row r="10" spans="1:14" s="99" customFormat="1" ht="76.5" customHeight="1" x14ac:dyDescent="0.25">
      <c r="A10" s="607" t="s">
        <v>198</v>
      </c>
      <c r="B10" s="106" t="s">
        <v>199</v>
      </c>
      <c r="C10" s="107" t="s">
        <v>927</v>
      </c>
      <c r="D10" s="107" t="s">
        <v>200</v>
      </c>
      <c r="E10" s="107" t="s">
        <v>201</v>
      </c>
      <c r="F10" s="107" t="s">
        <v>202</v>
      </c>
      <c r="G10" s="107" t="s">
        <v>203</v>
      </c>
      <c r="H10" s="108" t="s">
        <v>928</v>
      </c>
      <c r="I10" s="108" t="s">
        <v>204</v>
      </c>
      <c r="J10" s="108" t="s">
        <v>200</v>
      </c>
      <c r="K10" s="108" t="s">
        <v>205</v>
      </c>
      <c r="L10" s="109"/>
      <c r="M10" s="110"/>
    </row>
    <row r="11" spans="1:14" s="113" customFormat="1" ht="75.75" customHeight="1" x14ac:dyDescent="0.25">
      <c r="A11" s="608"/>
      <c r="B11" s="108" t="s">
        <v>206</v>
      </c>
      <c r="C11" s="108" t="s">
        <v>929</v>
      </c>
      <c r="D11" s="108" t="s">
        <v>200</v>
      </c>
      <c r="E11" s="108" t="s">
        <v>207</v>
      </c>
      <c r="F11" s="111" t="s">
        <v>208</v>
      </c>
      <c r="G11" s="111" t="s">
        <v>209</v>
      </c>
      <c r="H11" s="108" t="s">
        <v>210</v>
      </c>
      <c r="I11" s="108" t="s">
        <v>204</v>
      </c>
      <c r="J11" s="108" t="s">
        <v>211</v>
      </c>
      <c r="K11" s="108" t="s">
        <v>205</v>
      </c>
      <c r="L11" s="109"/>
      <c r="M11" s="112"/>
    </row>
    <row r="12" spans="1:14" s="113" customFormat="1" ht="57" x14ac:dyDescent="0.25">
      <c r="A12" s="605" t="s">
        <v>212</v>
      </c>
      <c r="B12" s="605" t="s">
        <v>213</v>
      </c>
      <c r="C12" s="605" t="s">
        <v>214</v>
      </c>
      <c r="D12" s="605" t="s">
        <v>200</v>
      </c>
      <c r="E12" s="605" t="s">
        <v>215</v>
      </c>
      <c r="F12" s="605" t="s">
        <v>216</v>
      </c>
      <c r="G12" s="605" t="s">
        <v>217</v>
      </c>
      <c r="H12" s="108" t="s">
        <v>218</v>
      </c>
      <c r="I12" s="108" t="s">
        <v>219</v>
      </c>
      <c r="J12" s="108" t="s">
        <v>220</v>
      </c>
      <c r="K12" s="108" t="s">
        <v>221</v>
      </c>
      <c r="L12" s="109"/>
      <c r="M12" s="110"/>
      <c r="N12" s="114"/>
    </row>
    <row r="13" spans="1:14" s="113" customFormat="1" ht="71.25" x14ac:dyDescent="0.25">
      <c r="A13" s="605"/>
      <c r="B13" s="605"/>
      <c r="C13" s="605"/>
      <c r="D13" s="605"/>
      <c r="E13" s="605"/>
      <c r="F13" s="605"/>
      <c r="G13" s="605"/>
      <c r="H13" s="108" t="s">
        <v>222</v>
      </c>
      <c r="I13" s="108" t="s">
        <v>223</v>
      </c>
      <c r="J13" s="108" t="s">
        <v>200</v>
      </c>
      <c r="K13" s="108" t="s">
        <v>221</v>
      </c>
      <c r="L13" s="109"/>
      <c r="M13" s="115"/>
    </row>
    <row r="14" spans="1:14" s="113" customFormat="1" ht="42.75" x14ac:dyDescent="0.25">
      <c r="A14" s="605"/>
      <c r="B14" s="605"/>
      <c r="C14" s="605"/>
      <c r="D14" s="605"/>
      <c r="E14" s="605"/>
      <c r="F14" s="605"/>
      <c r="G14" s="605"/>
      <c r="H14" s="108" t="s">
        <v>224</v>
      </c>
      <c r="I14" s="108" t="s">
        <v>225</v>
      </c>
      <c r="J14" s="108" t="s">
        <v>220</v>
      </c>
      <c r="K14" s="108" t="s">
        <v>221</v>
      </c>
      <c r="L14" s="109"/>
      <c r="M14" s="110"/>
      <c r="N14" s="114"/>
    </row>
    <row r="15" spans="1:14" s="113" customFormat="1" ht="57" x14ac:dyDescent="0.25">
      <c r="A15" s="605"/>
      <c r="B15" s="605"/>
      <c r="C15" s="605"/>
      <c r="D15" s="605"/>
      <c r="E15" s="605"/>
      <c r="F15" s="605"/>
      <c r="G15" s="605"/>
      <c r="H15" s="108" t="s">
        <v>226</v>
      </c>
      <c r="I15" s="108" t="s">
        <v>227</v>
      </c>
      <c r="J15" s="108" t="s">
        <v>220</v>
      </c>
      <c r="K15" s="108" t="s">
        <v>221</v>
      </c>
      <c r="L15" s="109"/>
      <c r="M15" s="110"/>
    </row>
    <row r="16" spans="1:14" s="113" customFormat="1" ht="128.25" x14ac:dyDescent="0.25">
      <c r="A16" s="605"/>
      <c r="B16" s="605"/>
      <c r="C16" s="605"/>
      <c r="D16" s="605"/>
      <c r="E16" s="605"/>
      <c r="F16" s="605"/>
      <c r="G16" s="605"/>
      <c r="H16" s="108" t="s">
        <v>228</v>
      </c>
      <c r="I16" s="108" t="s">
        <v>229</v>
      </c>
      <c r="J16" s="108" t="s">
        <v>211</v>
      </c>
      <c r="K16" s="108" t="s">
        <v>230</v>
      </c>
      <c r="L16" s="109"/>
      <c r="M16" s="116"/>
    </row>
    <row r="17" spans="1:14" s="113" customFormat="1" ht="132.75" customHeight="1" x14ac:dyDescent="0.25">
      <c r="A17" s="605"/>
      <c r="B17" s="117" t="s">
        <v>231</v>
      </c>
      <c r="C17" s="117" t="s">
        <v>232</v>
      </c>
      <c r="D17" s="117" t="s">
        <v>211</v>
      </c>
      <c r="E17" s="117" t="s">
        <v>233</v>
      </c>
      <c r="F17" s="117" t="s">
        <v>234</v>
      </c>
      <c r="G17" s="117" t="s">
        <v>235</v>
      </c>
      <c r="H17" s="108" t="s">
        <v>236</v>
      </c>
      <c r="I17" s="108" t="s">
        <v>237</v>
      </c>
      <c r="J17" s="108" t="s">
        <v>211</v>
      </c>
      <c r="K17" s="108" t="s">
        <v>221</v>
      </c>
      <c r="L17" s="109"/>
      <c r="M17" s="110"/>
    </row>
    <row r="18" spans="1:14" s="113" customFormat="1" ht="100.5" customHeight="1" x14ac:dyDescent="0.25">
      <c r="A18" s="605"/>
      <c r="B18" s="117" t="s">
        <v>238</v>
      </c>
      <c r="C18" s="117" t="s">
        <v>239</v>
      </c>
      <c r="D18" s="613" t="s">
        <v>211</v>
      </c>
      <c r="E18" s="613" t="s">
        <v>215</v>
      </c>
      <c r="F18" s="613" t="s">
        <v>216</v>
      </c>
      <c r="G18" s="613" t="s">
        <v>235</v>
      </c>
      <c r="H18" s="607" t="s">
        <v>930</v>
      </c>
      <c r="I18" s="607" t="s">
        <v>237</v>
      </c>
      <c r="J18" s="607" t="s">
        <v>211</v>
      </c>
      <c r="K18" s="607" t="s">
        <v>221</v>
      </c>
      <c r="L18" s="609"/>
      <c r="M18" s="611"/>
      <c r="N18" s="118"/>
    </row>
    <row r="19" spans="1:14" s="113" customFormat="1" ht="102" customHeight="1" x14ac:dyDescent="0.25">
      <c r="A19" s="605"/>
      <c r="B19" s="117" t="s">
        <v>240</v>
      </c>
      <c r="C19" s="117" t="s">
        <v>241</v>
      </c>
      <c r="D19" s="614"/>
      <c r="E19" s="614"/>
      <c r="F19" s="614"/>
      <c r="G19" s="614"/>
      <c r="H19" s="608"/>
      <c r="I19" s="608"/>
      <c r="J19" s="608"/>
      <c r="K19" s="608"/>
      <c r="L19" s="610"/>
      <c r="M19" s="612"/>
      <c r="N19" s="118"/>
    </row>
    <row r="20" spans="1:14" s="113" customFormat="1" ht="162.75" customHeight="1" x14ac:dyDescent="0.25">
      <c r="A20" s="605" t="s">
        <v>242</v>
      </c>
      <c r="B20" s="605" t="s">
        <v>243</v>
      </c>
      <c r="C20" s="605" t="s">
        <v>244</v>
      </c>
      <c r="D20" s="605" t="s">
        <v>200</v>
      </c>
      <c r="E20" s="605" t="s">
        <v>245</v>
      </c>
      <c r="F20" s="605" t="s">
        <v>246</v>
      </c>
      <c r="G20" s="605" t="s">
        <v>247</v>
      </c>
      <c r="H20" s="108" t="s">
        <v>248</v>
      </c>
      <c r="I20" s="108" t="s">
        <v>249</v>
      </c>
      <c r="J20" s="108" t="s">
        <v>220</v>
      </c>
      <c r="K20" s="108" t="s">
        <v>250</v>
      </c>
      <c r="L20" s="109"/>
      <c r="M20" s="110"/>
    </row>
    <row r="21" spans="1:14" s="113" customFormat="1" ht="57" customHeight="1" x14ac:dyDescent="0.25">
      <c r="A21" s="605"/>
      <c r="B21" s="605"/>
      <c r="C21" s="605"/>
      <c r="D21" s="605"/>
      <c r="E21" s="605"/>
      <c r="F21" s="605"/>
      <c r="G21" s="605"/>
      <c r="H21" s="108" t="s">
        <v>931</v>
      </c>
      <c r="I21" s="108" t="s">
        <v>932</v>
      </c>
      <c r="J21" s="108" t="s">
        <v>220</v>
      </c>
      <c r="K21" s="108" t="s">
        <v>221</v>
      </c>
      <c r="L21" s="109"/>
      <c r="M21" s="112"/>
    </row>
    <row r="22" spans="1:14" s="113" customFormat="1" ht="70.5" customHeight="1" x14ac:dyDescent="0.25">
      <c r="A22" s="606" t="s">
        <v>251</v>
      </c>
      <c r="B22" s="606" t="s">
        <v>252</v>
      </c>
      <c r="C22" s="606" t="s">
        <v>253</v>
      </c>
      <c r="D22" s="606" t="s">
        <v>200</v>
      </c>
      <c r="E22" s="606" t="s">
        <v>254</v>
      </c>
      <c r="F22" s="606" t="s">
        <v>255</v>
      </c>
      <c r="G22" s="606" t="s">
        <v>933</v>
      </c>
      <c r="H22" s="108" t="s">
        <v>256</v>
      </c>
      <c r="I22" s="108" t="s">
        <v>257</v>
      </c>
      <c r="J22" s="108" t="s">
        <v>258</v>
      </c>
      <c r="K22" s="108" t="s">
        <v>221</v>
      </c>
      <c r="L22" s="109"/>
      <c r="M22" s="110"/>
    </row>
    <row r="23" spans="1:14" s="113" customFormat="1" ht="137.25" customHeight="1" x14ac:dyDescent="0.25">
      <c r="A23" s="606"/>
      <c r="B23" s="606"/>
      <c r="C23" s="606"/>
      <c r="D23" s="606"/>
      <c r="E23" s="606"/>
      <c r="F23" s="606"/>
      <c r="G23" s="606"/>
      <c r="H23" s="108" t="s">
        <v>259</v>
      </c>
      <c r="I23" s="108" t="s">
        <v>260</v>
      </c>
      <c r="J23" s="108" t="s">
        <v>20</v>
      </c>
      <c r="K23" s="108" t="s">
        <v>221</v>
      </c>
      <c r="L23" s="109"/>
      <c r="M23" s="110"/>
    </row>
    <row r="24" spans="1:14" s="113" customFormat="1" ht="90" customHeight="1" x14ac:dyDescent="0.25">
      <c r="A24" s="119" t="s">
        <v>261</v>
      </c>
      <c r="B24" s="117" t="s">
        <v>262</v>
      </c>
      <c r="C24" s="117" t="s">
        <v>263</v>
      </c>
      <c r="D24" s="117" t="s">
        <v>200</v>
      </c>
      <c r="E24" s="117" t="s">
        <v>264</v>
      </c>
      <c r="F24" s="117" t="s">
        <v>265</v>
      </c>
      <c r="G24" s="117" t="s">
        <v>266</v>
      </c>
      <c r="H24" s="108" t="s">
        <v>267</v>
      </c>
      <c r="I24" s="108" t="s">
        <v>268</v>
      </c>
      <c r="J24" s="108" t="s">
        <v>211</v>
      </c>
      <c r="K24" s="108" t="s">
        <v>269</v>
      </c>
      <c r="L24" s="109"/>
      <c r="M24" s="110"/>
    </row>
    <row r="25" spans="1:14" s="122" customFormat="1" ht="85.5" x14ac:dyDescent="0.25">
      <c r="A25" s="120" t="s">
        <v>270</v>
      </c>
      <c r="B25" s="120" t="s">
        <v>271</v>
      </c>
      <c r="C25" s="117" t="s">
        <v>272</v>
      </c>
      <c r="D25" s="120" t="s">
        <v>200</v>
      </c>
      <c r="E25" s="120" t="s">
        <v>254</v>
      </c>
      <c r="F25" s="120" t="s">
        <v>273</v>
      </c>
      <c r="G25" s="120" t="s">
        <v>235</v>
      </c>
      <c r="H25" s="111" t="s">
        <v>274</v>
      </c>
      <c r="I25" s="111" t="s">
        <v>275</v>
      </c>
      <c r="J25" s="111" t="s">
        <v>200</v>
      </c>
      <c r="K25" s="111" t="s">
        <v>276</v>
      </c>
      <c r="L25" s="121"/>
      <c r="M25" s="112"/>
    </row>
    <row r="26" spans="1:14" x14ac:dyDescent="0.25">
      <c r="J26" s="96"/>
    </row>
    <row r="27" spans="1:14" x14ac:dyDescent="0.25">
      <c r="J27" s="96"/>
    </row>
    <row r="28" spans="1:14" x14ac:dyDescent="0.25">
      <c r="J28" s="96"/>
    </row>
    <row r="29" spans="1:14" x14ac:dyDescent="0.25">
      <c r="J29" s="96"/>
    </row>
    <row r="30" spans="1:14" x14ac:dyDescent="0.25">
      <c r="J30" s="96"/>
    </row>
    <row r="31" spans="1:14" x14ac:dyDescent="0.25">
      <c r="J31" s="96"/>
    </row>
    <row r="32" spans="1:14" x14ac:dyDescent="0.25">
      <c r="J32" s="96"/>
    </row>
    <row r="33" spans="10:10" x14ac:dyDescent="0.25">
      <c r="J33" s="96"/>
    </row>
    <row r="34" spans="10:10" x14ac:dyDescent="0.25">
      <c r="J34" s="96"/>
    </row>
    <row r="35" spans="10:10" x14ac:dyDescent="0.25">
      <c r="J35" s="96"/>
    </row>
    <row r="36" spans="10:10" x14ac:dyDescent="0.25">
      <c r="J36" s="96"/>
    </row>
    <row r="37" spans="10:10" x14ac:dyDescent="0.25">
      <c r="J37" s="96"/>
    </row>
    <row r="38" spans="10:10" x14ac:dyDescent="0.25">
      <c r="J38" s="96"/>
    </row>
    <row r="39" spans="10:10" x14ac:dyDescent="0.25">
      <c r="J39" s="96"/>
    </row>
    <row r="40" spans="10:10" x14ac:dyDescent="0.25">
      <c r="J40" s="96"/>
    </row>
    <row r="41" spans="10:10" x14ac:dyDescent="0.25">
      <c r="J41" s="96"/>
    </row>
    <row r="42" spans="10:10" x14ac:dyDescent="0.25">
      <c r="J42" s="96"/>
    </row>
    <row r="43" spans="10:10" x14ac:dyDescent="0.25">
      <c r="J43" s="96"/>
    </row>
    <row r="44" spans="10:10" x14ac:dyDescent="0.25">
      <c r="J44" s="96"/>
    </row>
    <row r="45" spans="10:10" x14ac:dyDescent="0.25">
      <c r="J45" s="96"/>
    </row>
    <row r="46" spans="10:10" x14ac:dyDescent="0.25">
      <c r="J46" s="96"/>
    </row>
    <row r="47" spans="10:10" x14ac:dyDescent="0.25">
      <c r="J47" s="96"/>
    </row>
    <row r="48" spans="10:10" x14ac:dyDescent="0.25">
      <c r="J48" s="96"/>
    </row>
    <row r="49" spans="10:10" x14ac:dyDescent="0.25">
      <c r="J49" s="96"/>
    </row>
    <row r="50" spans="10:10" x14ac:dyDescent="0.25">
      <c r="J50" s="96"/>
    </row>
    <row r="51" spans="10:10" x14ac:dyDescent="0.25">
      <c r="J51" s="96"/>
    </row>
    <row r="52" spans="10:10" x14ac:dyDescent="0.25">
      <c r="J52" s="96"/>
    </row>
    <row r="53" spans="10:10" x14ac:dyDescent="0.25">
      <c r="J53" s="96"/>
    </row>
    <row r="54" spans="10:10" x14ac:dyDescent="0.25">
      <c r="J54" s="96"/>
    </row>
    <row r="55" spans="10:10" x14ac:dyDescent="0.25">
      <c r="J55" s="96"/>
    </row>
    <row r="56" spans="10:10" x14ac:dyDescent="0.25">
      <c r="J56" s="96"/>
    </row>
    <row r="57" spans="10:10" x14ac:dyDescent="0.25">
      <c r="J57" s="96"/>
    </row>
    <row r="58" spans="10:10" x14ac:dyDescent="0.25">
      <c r="J58" s="96"/>
    </row>
    <row r="59" spans="10:10" x14ac:dyDescent="0.25">
      <c r="J59" s="96"/>
    </row>
    <row r="60" spans="10:10" x14ac:dyDescent="0.25">
      <c r="J60" s="96"/>
    </row>
    <row r="61" spans="10:10" x14ac:dyDescent="0.25">
      <c r="J61" s="96"/>
    </row>
    <row r="62" spans="10:10" x14ac:dyDescent="0.25">
      <c r="J62" s="96"/>
    </row>
    <row r="63" spans="10:10" x14ac:dyDescent="0.25">
      <c r="J63" s="96"/>
    </row>
    <row r="64" spans="10:10" x14ac:dyDescent="0.25">
      <c r="J64" s="96"/>
    </row>
    <row r="65" spans="10:10" x14ac:dyDescent="0.25">
      <c r="J65" s="96"/>
    </row>
    <row r="66" spans="10:10" x14ac:dyDescent="0.25">
      <c r="J66" s="96"/>
    </row>
    <row r="67" spans="10:10" x14ac:dyDescent="0.25">
      <c r="J67" s="96"/>
    </row>
    <row r="68" spans="10:10" x14ac:dyDescent="0.25">
      <c r="J68" s="96"/>
    </row>
    <row r="69" spans="10:10" x14ac:dyDescent="0.25">
      <c r="J69" s="96"/>
    </row>
    <row r="70" spans="10:10" x14ac:dyDescent="0.25">
      <c r="J70" s="96"/>
    </row>
    <row r="71" spans="10:10" x14ac:dyDescent="0.25">
      <c r="J71" s="96"/>
    </row>
    <row r="72" spans="10:10" x14ac:dyDescent="0.25">
      <c r="J72" s="96"/>
    </row>
    <row r="73" spans="10:10" x14ac:dyDescent="0.25">
      <c r="J73" s="96"/>
    </row>
    <row r="74" spans="10:10" x14ac:dyDescent="0.25">
      <c r="J74" s="96"/>
    </row>
    <row r="75" spans="10:10" x14ac:dyDescent="0.25">
      <c r="J75" s="96"/>
    </row>
    <row r="76" spans="10:10" x14ac:dyDescent="0.25">
      <c r="J76" s="96"/>
    </row>
    <row r="77" spans="10:10" x14ac:dyDescent="0.25">
      <c r="J77" s="96"/>
    </row>
    <row r="78" spans="10:10" x14ac:dyDescent="0.25">
      <c r="J78" s="96"/>
    </row>
    <row r="79" spans="10:10" x14ac:dyDescent="0.25">
      <c r="J79" s="96"/>
    </row>
    <row r="80" spans="10:10" x14ac:dyDescent="0.25">
      <c r="J80" s="96"/>
    </row>
    <row r="81" spans="10:10" x14ac:dyDescent="0.25">
      <c r="J81" s="96"/>
    </row>
    <row r="82" spans="10:10" x14ac:dyDescent="0.25">
      <c r="J82" s="96"/>
    </row>
    <row r="83" spans="10:10" x14ac:dyDescent="0.25">
      <c r="J83" s="96"/>
    </row>
    <row r="84" spans="10:10" x14ac:dyDescent="0.25">
      <c r="J84" s="96"/>
    </row>
    <row r="85" spans="10:10" x14ac:dyDescent="0.25">
      <c r="J85" s="96"/>
    </row>
    <row r="86" spans="10:10" x14ac:dyDescent="0.25">
      <c r="J86" s="96"/>
    </row>
    <row r="87" spans="10:10" x14ac:dyDescent="0.25">
      <c r="J87" s="96"/>
    </row>
    <row r="88" spans="10:10" x14ac:dyDescent="0.25">
      <c r="J88" s="96"/>
    </row>
    <row r="89" spans="10:10" x14ac:dyDescent="0.25">
      <c r="J89" s="96"/>
    </row>
    <row r="90" spans="10:10" x14ac:dyDescent="0.25">
      <c r="J90" s="96"/>
    </row>
    <row r="91" spans="10:10" x14ac:dyDescent="0.25">
      <c r="J91" s="96"/>
    </row>
    <row r="92" spans="10:10" x14ac:dyDescent="0.25">
      <c r="J92" s="96"/>
    </row>
    <row r="93" spans="10:10" x14ac:dyDescent="0.25">
      <c r="J93" s="96"/>
    </row>
    <row r="94" spans="10:10" x14ac:dyDescent="0.25">
      <c r="J94" s="96"/>
    </row>
    <row r="95" spans="10:10" x14ac:dyDescent="0.25">
      <c r="J95" s="96"/>
    </row>
    <row r="96" spans="10:10" x14ac:dyDescent="0.25">
      <c r="J96" s="96"/>
    </row>
    <row r="97" spans="10:10" x14ac:dyDescent="0.25">
      <c r="J97" s="96"/>
    </row>
    <row r="98" spans="10:10" x14ac:dyDescent="0.25">
      <c r="J98" s="96"/>
    </row>
    <row r="99" spans="10:10" x14ac:dyDescent="0.25">
      <c r="J99" s="96"/>
    </row>
    <row r="100" spans="10:10" x14ac:dyDescent="0.25">
      <c r="J100" s="96"/>
    </row>
    <row r="101" spans="10:10" x14ac:dyDescent="0.25">
      <c r="J101" s="96"/>
    </row>
    <row r="102" spans="10:10" x14ac:dyDescent="0.25">
      <c r="J102" s="96"/>
    </row>
    <row r="103" spans="10:10" x14ac:dyDescent="0.25">
      <c r="J103" s="96"/>
    </row>
    <row r="104" spans="10:10" x14ac:dyDescent="0.25">
      <c r="J104" s="96"/>
    </row>
    <row r="105" spans="10:10" x14ac:dyDescent="0.25">
      <c r="J105" s="96"/>
    </row>
    <row r="106" spans="10:10" x14ac:dyDescent="0.25">
      <c r="J106" s="96"/>
    </row>
    <row r="107" spans="10:10" x14ac:dyDescent="0.25">
      <c r="J107" s="96"/>
    </row>
    <row r="108" spans="10:10" x14ac:dyDescent="0.25">
      <c r="J108" s="96"/>
    </row>
    <row r="109" spans="10:10" x14ac:dyDescent="0.25">
      <c r="J109" s="96"/>
    </row>
    <row r="110" spans="10:10" x14ac:dyDescent="0.25">
      <c r="J110" s="96"/>
    </row>
    <row r="111" spans="10:10" x14ac:dyDescent="0.25">
      <c r="J111" s="96"/>
    </row>
    <row r="112" spans="10:10" x14ac:dyDescent="0.25">
      <c r="J112" s="96"/>
    </row>
    <row r="113" spans="10:10" x14ac:dyDescent="0.25">
      <c r="J113" s="96"/>
    </row>
    <row r="114" spans="10:10" x14ac:dyDescent="0.25">
      <c r="J114" s="96"/>
    </row>
    <row r="115" spans="10:10" x14ac:dyDescent="0.25">
      <c r="J115" s="96"/>
    </row>
    <row r="116" spans="10:10" x14ac:dyDescent="0.25">
      <c r="J116" s="96"/>
    </row>
    <row r="117" spans="10:10" x14ac:dyDescent="0.25">
      <c r="J117" s="96"/>
    </row>
    <row r="118" spans="10:10" x14ac:dyDescent="0.25">
      <c r="J118" s="96"/>
    </row>
    <row r="119" spans="10:10" x14ac:dyDescent="0.25">
      <c r="J119" s="96"/>
    </row>
    <row r="120" spans="10:10" x14ac:dyDescent="0.25">
      <c r="J120" s="96"/>
    </row>
    <row r="121" spans="10:10" x14ac:dyDescent="0.25">
      <c r="J121" s="96"/>
    </row>
  </sheetData>
  <mergeCells count="53">
    <mergeCell ref="A1:K1"/>
    <mergeCell ref="A2:K2"/>
    <mergeCell ref="A3:K3"/>
    <mergeCell ref="A5:E5"/>
    <mergeCell ref="F5:G5"/>
    <mergeCell ref="H5:K5"/>
    <mergeCell ref="A10:A11"/>
    <mergeCell ref="L5:L7"/>
    <mergeCell ref="M5:M7"/>
    <mergeCell ref="A6:A7"/>
    <mergeCell ref="B6:B7"/>
    <mergeCell ref="C6:C7"/>
    <mergeCell ref="D6:D7"/>
    <mergeCell ref="E6:E7"/>
    <mergeCell ref="F6:F7"/>
    <mergeCell ref="G6:G7"/>
    <mergeCell ref="H6:H7"/>
    <mergeCell ref="I6:I7"/>
    <mergeCell ref="J6:J7"/>
    <mergeCell ref="K6:K7"/>
    <mergeCell ref="A8:B8"/>
    <mergeCell ref="A9:B9"/>
    <mergeCell ref="H18:H19"/>
    <mergeCell ref="A12:A19"/>
    <mergeCell ref="B12:B16"/>
    <mergeCell ref="C12:C16"/>
    <mergeCell ref="D12:D16"/>
    <mergeCell ref="E12:E16"/>
    <mergeCell ref="F12:F16"/>
    <mergeCell ref="G12:G16"/>
    <mergeCell ref="D18:D19"/>
    <mergeCell ref="E18:E19"/>
    <mergeCell ref="F18:F19"/>
    <mergeCell ref="G18:G19"/>
    <mergeCell ref="I18:I19"/>
    <mergeCell ref="J18:J19"/>
    <mergeCell ref="K18:K19"/>
    <mergeCell ref="L18:L19"/>
    <mergeCell ref="M18:M19"/>
    <mergeCell ref="F20:F21"/>
    <mergeCell ref="G20:G21"/>
    <mergeCell ref="A22:A23"/>
    <mergeCell ref="B22:B23"/>
    <mergeCell ref="C22:C23"/>
    <mergeCell ref="D22:D23"/>
    <mergeCell ref="E22:E23"/>
    <mergeCell ref="F22:F23"/>
    <mergeCell ref="G22:G23"/>
    <mergeCell ref="A20:A21"/>
    <mergeCell ref="B20:B21"/>
    <mergeCell ref="C20:C21"/>
    <mergeCell ref="D20:D21"/>
    <mergeCell ref="E20:E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
  <sheetViews>
    <sheetView workbookViewId="0">
      <selection activeCell="O12" sqref="O12"/>
    </sheetView>
  </sheetViews>
  <sheetFormatPr baseColWidth="10" defaultRowHeight="15" x14ac:dyDescent="0.2"/>
  <cols>
    <col min="1" max="1" width="11.85546875" style="124" customWidth="1"/>
    <col min="2" max="2" width="22" style="129" hidden="1" customWidth="1"/>
    <col min="3" max="3" width="33.85546875" style="90" customWidth="1"/>
    <col min="4" max="4" width="40.5703125" style="124" customWidth="1"/>
    <col min="5" max="5" width="33.42578125" style="124" customWidth="1"/>
    <col min="6" max="6" width="15.5703125" style="124" customWidth="1"/>
    <col min="7" max="7" width="21.28515625" style="130" customWidth="1"/>
    <col min="8" max="11" width="0" style="124" hidden="1" customWidth="1"/>
    <col min="12" max="12" width="13.42578125" style="124" hidden="1" customWidth="1"/>
    <col min="13" max="13" width="0" style="124" hidden="1" customWidth="1"/>
    <col min="14" max="14" width="7.28515625" style="124" bestFit="1" customWidth="1"/>
    <col min="15" max="15" width="62.140625" style="124" customWidth="1"/>
    <col min="16" max="16384" width="11.42578125" style="124"/>
  </cols>
  <sheetData>
    <row r="1" spans="1:15" ht="23.25" x14ac:dyDescent="0.35">
      <c r="A1" s="661" t="s">
        <v>146</v>
      </c>
      <c r="B1" s="661"/>
      <c r="C1" s="661"/>
      <c r="D1" s="661"/>
      <c r="E1" s="661"/>
      <c r="F1" s="661"/>
      <c r="G1" s="661"/>
      <c r="H1" s="661"/>
      <c r="I1" s="661"/>
      <c r="J1" s="661"/>
      <c r="K1" s="661"/>
      <c r="L1" s="661"/>
      <c r="M1" s="661"/>
    </row>
    <row r="2" spans="1:15" ht="18" x14ac:dyDescent="0.25">
      <c r="A2" s="662" t="s">
        <v>277</v>
      </c>
      <c r="B2" s="662"/>
      <c r="C2" s="662"/>
      <c r="D2" s="662"/>
      <c r="E2" s="662"/>
      <c r="F2" s="662"/>
      <c r="G2" s="662"/>
      <c r="H2" s="662"/>
      <c r="I2" s="662"/>
      <c r="J2" s="662"/>
      <c r="K2" s="662"/>
      <c r="L2" s="662"/>
      <c r="M2" s="662"/>
    </row>
    <row r="3" spans="1:15" ht="18" x14ac:dyDescent="0.25">
      <c r="A3" s="662"/>
      <c r="B3" s="662"/>
      <c r="C3" s="662"/>
      <c r="D3" s="662"/>
      <c r="E3" s="662"/>
      <c r="F3" s="662"/>
      <c r="G3" s="662"/>
      <c r="H3" s="662"/>
      <c r="I3" s="662"/>
      <c r="J3" s="662"/>
      <c r="K3" s="662"/>
      <c r="L3" s="662"/>
      <c r="M3" s="662"/>
    </row>
    <row r="4" spans="1:15" ht="15.75" thickBot="1" x14ac:dyDescent="0.25">
      <c r="A4" s="663"/>
      <c r="B4" s="663"/>
      <c r="C4" s="663"/>
      <c r="D4" s="663"/>
      <c r="E4" s="663"/>
      <c r="F4" s="663"/>
      <c r="G4" s="663"/>
    </row>
    <row r="5" spans="1:15" ht="15" customHeight="1" x14ac:dyDescent="0.2">
      <c r="A5" s="664" t="s">
        <v>278</v>
      </c>
      <c r="B5" s="666" t="s">
        <v>279</v>
      </c>
      <c r="C5" s="666" t="s">
        <v>280</v>
      </c>
      <c r="D5" s="666" t="s">
        <v>281</v>
      </c>
      <c r="E5" s="666" t="s">
        <v>282</v>
      </c>
      <c r="F5" s="668" t="s">
        <v>6</v>
      </c>
      <c r="G5" s="664" t="s">
        <v>283</v>
      </c>
      <c r="H5" s="601" t="s">
        <v>284</v>
      </c>
      <c r="I5" s="601"/>
      <c r="J5" s="601"/>
      <c r="K5" s="601"/>
      <c r="L5" s="670" t="s">
        <v>285</v>
      </c>
      <c r="M5" s="672" t="s">
        <v>286</v>
      </c>
    </row>
    <row r="6" spans="1:15" s="128" customFormat="1" ht="33.75" x14ac:dyDescent="0.2">
      <c r="A6" s="665"/>
      <c r="B6" s="667"/>
      <c r="C6" s="667"/>
      <c r="D6" s="667"/>
      <c r="E6" s="667"/>
      <c r="F6" s="669"/>
      <c r="G6" s="665"/>
      <c r="H6" s="125" t="s">
        <v>154</v>
      </c>
      <c r="I6" s="126" t="s">
        <v>155</v>
      </c>
      <c r="J6" s="127" t="s">
        <v>156</v>
      </c>
      <c r="K6" s="125" t="s">
        <v>157</v>
      </c>
      <c r="L6" s="671"/>
      <c r="M6" s="673"/>
    </row>
    <row r="7" spans="1:15" s="6" customFormat="1" ht="32.25" customHeight="1" x14ac:dyDescent="0.2">
      <c r="A7" s="638">
        <v>1</v>
      </c>
      <c r="B7" s="639" t="s">
        <v>287</v>
      </c>
      <c r="C7" s="639" t="s">
        <v>288</v>
      </c>
      <c r="D7" s="639" t="s">
        <v>289</v>
      </c>
      <c r="E7" s="131" t="s">
        <v>290</v>
      </c>
      <c r="F7" s="640">
        <v>44742</v>
      </c>
      <c r="G7" s="643" t="s">
        <v>291</v>
      </c>
      <c r="H7" s="137">
        <v>0</v>
      </c>
      <c r="I7" s="634">
        <f>+H7/H8</f>
        <v>0</v>
      </c>
      <c r="J7" s="637">
        <v>1</v>
      </c>
      <c r="K7" s="634">
        <f>IF(J7=0,0%,+I7/J7)</f>
        <v>0</v>
      </c>
      <c r="L7" s="635">
        <f>1/7</f>
        <v>0.14285714285714285</v>
      </c>
      <c r="M7" s="636">
        <f t="shared" ref="M7" si="0">+K7*L7</f>
        <v>0</v>
      </c>
      <c r="N7" s="659"/>
      <c r="O7" s="660"/>
    </row>
    <row r="8" spans="1:15" s="6" customFormat="1" ht="32.25" customHeight="1" x14ac:dyDescent="0.2">
      <c r="A8" s="638"/>
      <c r="B8" s="639"/>
      <c r="C8" s="639"/>
      <c r="D8" s="639"/>
      <c r="E8" s="32" t="s">
        <v>292</v>
      </c>
      <c r="F8" s="640"/>
      <c r="G8" s="643"/>
      <c r="H8" s="138">
        <v>22</v>
      </c>
      <c r="I8" s="634"/>
      <c r="J8" s="637"/>
      <c r="K8" s="634"/>
      <c r="L8" s="635"/>
      <c r="M8" s="636"/>
      <c r="N8" s="659"/>
      <c r="O8" s="660"/>
    </row>
    <row r="9" spans="1:15" s="6" customFormat="1" ht="32.25" customHeight="1" x14ac:dyDescent="0.2">
      <c r="A9" s="638">
        <v>2</v>
      </c>
      <c r="B9" s="639" t="s">
        <v>287</v>
      </c>
      <c r="C9" s="639" t="s">
        <v>293</v>
      </c>
      <c r="D9" s="639" t="s">
        <v>294</v>
      </c>
      <c r="E9" s="139" t="s">
        <v>295</v>
      </c>
      <c r="F9" s="640">
        <v>44742</v>
      </c>
      <c r="G9" s="643" t="s">
        <v>291</v>
      </c>
      <c r="H9" s="137">
        <v>0</v>
      </c>
      <c r="I9" s="634">
        <f>+H9/H10</f>
        <v>0</v>
      </c>
      <c r="J9" s="637">
        <v>1</v>
      </c>
      <c r="K9" s="634">
        <f>IF(J9=0,0%,+I9/J9)</f>
        <v>0</v>
      </c>
      <c r="L9" s="635">
        <f>1/7</f>
        <v>0.14285714285714285</v>
      </c>
      <c r="M9" s="636">
        <f t="shared" ref="M9" si="1">+K9*L9</f>
        <v>0</v>
      </c>
      <c r="N9" s="659"/>
      <c r="O9" s="660"/>
    </row>
    <row r="10" spans="1:15" s="6" customFormat="1" ht="32.25" customHeight="1" x14ac:dyDescent="0.2">
      <c r="A10" s="638"/>
      <c r="B10" s="639"/>
      <c r="C10" s="639"/>
      <c r="D10" s="639"/>
      <c r="E10" s="140" t="s">
        <v>296</v>
      </c>
      <c r="F10" s="640"/>
      <c r="G10" s="643"/>
      <c r="H10" s="138">
        <v>3</v>
      </c>
      <c r="I10" s="634"/>
      <c r="J10" s="637"/>
      <c r="K10" s="634"/>
      <c r="L10" s="635"/>
      <c r="M10" s="636"/>
      <c r="N10" s="659"/>
      <c r="O10" s="660"/>
    </row>
    <row r="11" spans="1:15" s="142" customFormat="1" ht="32.25" customHeight="1" x14ac:dyDescent="0.2">
      <c r="A11" s="638">
        <v>3</v>
      </c>
      <c r="B11" s="639" t="s">
        <v>297</v>
      </c>
      <c r="C11" s="639" t="s">
        <v>298</v>
      </c>
      <c r="D11" s="639" t="s">
        <v>299</v>
      </c>
      <c r="E11" s="131" t="s">
        <v>300</v>
      </c>
      <c r="F11" s="640">
        <v>44742</v>
      </c>
      <c r="G11" s="643" t="s">
        <v>301</v>
      </c>
      <c r="H11" s="141">
        <v>0</v>
      </c>
      <c r="I11" s="634">
        <f>+H11/H12</f>
        <v>0</v>
      </c>
      <c r="J11" s="637">
        <v>0</v>
      </c>
      <c r="K11" s="634">
        <f>IF(J11=0,0%,+I11/J11)</f>
        <v>0</v>
      </c>
      <c r="L11" s="635">
        <f>1/7</f>
        <v>0.14285714285714285</v>
      </c>
      <c r="M11" s="636">
        <f t="shared" ref="M11" si="2">+K11*L11</f>
        <v>0</v>
      </c>
    </row>
    <row r="12" spans="1:15" s="142" customFormat="1" ht="32.25" customHeight="1" x14ac:dyDescent="0.2">
      <c r="A12" s="638"/>
      <c r="B12" s="639"/>
      <c r="C12" s="639"/>
      <c r="D12" s="639"/>
      <c r="E12" s="132" t="s">
        <v>302</v>
      </c>
      <c r="F12" s="640"/>
      <c r="G12" s="643"/>
      <c r="H12" s="143">
        <v>22</v>
      </c>
      <c r="I12" s="634"/>
      <c r="J12" s="637"/>
      <c r="K12" s="634"/>
      <c r="L12" s="635"/>
      <c r="M12" s="636"/>
    </row>
    <row r="13" spans="1:15" s="6" customFormat="1" ht="32.25" customHeight="1" x14ac:dyDescent="0.2">
      <c r="A13" s="638">
        <v>4</v>
      </c>
      <c r="B13" s="144" t="s">
        <v>303</v>
      </c>
      <c r="C13" s="639" t="s">
        <v>304</v>
      </c>
      <c r="D13" s="639" t="s">
        <v>305</v>
      </c>
      <c r="E13" s="133" t="s">
        <v>306</v>
      </c>
      <c r="F13" s="640" t="s">
        <v>307</v>
      </c>
      <c r="G13" s="643" t="s">
        <v>308</v>
      </c>
      <c r="H13" s="145">
        <v>0</v>
      </c>
      <c r="I13" s="634">
        <f>+H13</f>
        <v>0</v>
      </c>
      <c r="J13" s="637">
        <v>1</v>
      </c>
      <c r="K13" s="634">
        <f>+I13/J13</f>
        <v>0</v>
      </c>
      <c r="L13" s="635">
        <f>1/7</f>
        <v>0.14285714285714285</v>
      </c>
      <c r="M13" s="636">
        <f>+K13*L13</f>
        <v>0</v>
      </c>
      <c r="N13" s="146"/>
      <c r="O13" s="32"/>
    </row>
    <row r="14" spans="1:15" s="6" customFormat="1" ht="32.25" customHeight="1" x14ac:dyDescent="0.2">
      <c r="A14" s="638"/>
      <c r="B14" s="147"/>
      <c r="C14" s="654"/>
      <c r="D14" s="654"/>
      <c r="E14" s="134" t="s">
        <v>309</v>
      </c>
      <c r="F14" s="640"/>
      <c r="G14" s="643"/>
      <c r="H14" s="148">
        <v>16</v>
      </c>
      <c r="I14" s="634"/>
      <c r="J14" s="637"/>
      <c r="K14" s="634"/>
      <c r="L14" s="635"/>
      <c r="M14" s="636"/>
      <c r="N14" s="146"/>
      <c r="O14" s="32"/>
    </row>
    <row r="15" spans="1:15" s="6" customFormat="1" ht="52.5" customHeight="1" x14ac:dyDescent="0.2">
      <c r="A15" s="638">
        <v>5</v>
      </c>
      <c r="B15" s="144"/>
      <c r="C15" s="654" t="s">
        <v>934</v>
      </c>
      <c r="D15" s="654" t="s">
        <v>310</v>
      </c>
      <c r="E15" s="654" t="s">
        <v>311</v>
      </c>
      <c r="F15" s="655">
        <v>44926</v>
      </c>
      <c r="G15" s="643" t="s">
        <v>291</v>
      </c>
      <c r="H15" s="644" t="s">
        <v>312</v>
      </c>
      <c r="I15" s="646"/>
      <c r="J15" s="657"/>
      <c r="K15" s="646"/>
      <c r="L15" s="648"/>
      <c r="M15" s="650"/>
      <c r="N15" s="146"/>
      <c r="O15" s="32"/>
    </row>
    <row r="16" spans="1:15" s="6" customFormat="1" ht="52.5" customHeight="1" x14ac:dyDescent="0.2">
      <c r="A16" s="638"/>
      <c r="B16" s="144"/>
      <c r="C16" s="653"/>
      <c r="D16" s="653"/>
      <c r="E16" s="653"/>
      <c r="F16" s="656"/>
      <c r="G16" s="643"/>
      <c r="H16" s="645"/>
      <c r="I16" s="647"/>
      <c r="J16" s="658"/>
      <c r="K16" s="647"/>
      <c r="L16" s="649"/>
      <c r="M16" s="651"/>
      <c r="N16" s="146"/>
      <c r="O16" s="32"/>
    </row>
    <row r="17" spans="1:15" s="6" customFormat="1" ht="42" customHeight="1" x14ac:dyDescent="0.2">
      <c r="A17" s="638">
        <v>6</v>
      </c>
      <c r="B17" s="144"/>
      <c r="C17" s="654" t="s">
        <v>313</v>
      </c>
      <c r="D17" s="654" t="s">
        <v>935</v>
      </c>
      <c r="E17" s="654" t="s">
        <v>314</v>
      </c>
      <c r="F17" s="655">
        <v>44742</v>
      </c>
      <c r="G17" s="643" t="s">
        <v>291</v>
      </c>
      <c r="H17" s="644" t="s">
        <v>312</v>
      </c>
      <c r="I17" s="646"/>
      <c r="J17" s="657"/>
      <c r="K17" s="646"/>
      <c r="L17" s="648"/>
      <c r="M17" s="650"/>
      <c r="N17" s="146"/>
      <c r="O17" s="32"/>
    </row>
    <row r="18" spans="1:15" s="6" customFormat="1" ht="42" customHeight="1" x14ac:dyDescent="0.2">
      <c r="A18" s="638"/>
      <c r="B18" s="140"/>
      <c r="C18" s="653"/>
      <c r="D18" s="653"/>
      <c r="E18" s="653"/>
      <c r="F18" s="656"/>
      <c r="G18" s="643"/>
      <c r="H18" s="645"/>
      <c r="I18" s="647"/>
      <c r="J18" s="658"/>
      <c r="K18" s="647"/>
      <c r="L18" s="649"/>
      <c r="M18" s="651"/>
      <c r="N18" s="146"/>
      <c r="O18" s="32"/>
    </row>
    <row r="19" spans="1:15" s="142" customFormat="1" ht="32.25" customHeight="1" x14ac:dyDescent="0.2">
      <c r="A19" s="652">
        <v>7</v>
      </c>
      <c r="B19" s="653" t="s">
        <v>315</v>
      </c>
      <c r="C19" s="653" t="s">
        <v>316</v>
      </c>
      <c r="D19" s="653" t="s">
        <v>317</v>
      </c>
      <c r="E19" s="135" t="s">
        <v>318</v>
      </c>
      <c r="F19" s="640" t="s">
        <v>319</v>
      </c>
      <c r="G19" s="643" t="s">
        <v>320</v>
      </c>
      <c r="H19" s="644" t="s">
        <v>312</v>
      </c>
      <c r="I19" s="634"/>
      <c r="J19" s="637"/>
      <c r="K19" s="634"/>
      <c r="L19" s="635"/>
      <c r="M19" s="636"/>
      <c r="N19" s="641"/>
      <c r="O19" s="642"/>
    </row>
    <row r="20" spans="1:15" s="142" customFormat="1" ht="32.25" customHeight="1" x14ac:dyDescent="0.2">
      <c r="A20" s="638"/>
      <c r="B20" s="639"/>
      <c r="C20" s="639"/>
      <c r="D20" s="639"/>
      <c r="E20" s="132" t="s">
        <v>321</v>
      </c>
      <c r="F20" s="640"/>
      <c r="G20" s="643"/>
      <c r="H20" s="645"/>
      <c r="I20" s="634"/>
      <c r="J20" s="637"/>
      <c r="K20" s="634"/>
      <c r="L20" s="635"/>
      <c r="M20" s="636"/>
      <c r="N20" s="641"/>
      <c r="O20" s="642"/>
    </row>
    <row r="21" spans="1:15" s="142" customFormat="1" ht="32.25" customHeight="1" x14ac:dyDescent="0.2">
      <c r="A21" s="638">
        <v>8</v>
      </c>
      <c r="B21" s="639" t="s">
        <v>322</v>
      </c>
      <c r="C21" s="639" t="s">
        <v>323</v>
      </c>
      <c r="D21" s="639" t="s">
        <v>324</v>
      </c>
      <c r="E21" s="131" t="s">
        <v>325</v>
      </c>
      <c r="F21" s="640" t="s">
        <v>211</v>
      </c>
      <c r="G21" s="643" t="s">
        <v>326</v>
      </c>
      <c r="H21" s="141">
        <v>0</v>
      </c>
      <c r="I21" s="634">
        <f>+H21/H22</f>
        <v>0</v>
      </c>
      <c r="J21" s="637">
        <v>0.25</v>
      </c>
      <c r="K21" s="634">
        <f>IF(J21=0,0%,+I21/J21)</f>
        <v>0</v>
      </c>
      <c r="L21" s="635">
        <f>1/7</f>
        <v>0.14285714285714285</v>
      </c>
      <c r="M21" s="636">
        <f t="shared" ref="M21" si="3">+K21*L21</f>
        <v>0</v>
      </c>
    </row>
    <row r="22" spans="1:15" s="142" customFormat="1" ht="32.25" customHeight="1" x14ac:dyDescent="0.2">
      <c r="A22" s="638"/>
      <c r="B22" s="639"/>
      <c r="C22" s="639"/>
      <c r="D22" s="639"/>
      <c r="E22" s="132" t="s">
        <v>327</v>
      </c>
      <c r="F22" s="640"/>
      <c r="G22" s="643"/>
      <c r="H22" s="143">
        <v>12</v>
      </c>
      <c r="I22" s="634"/>
      <c r="J22" s="637"/>
      <c r="K22" s="634"/>
      <c r="L22" s="635"/>
      <c r="M22" s="636"/>
    </row>
    <row r="23" spans="1:15" s="142" customFormat="1" ht="32.25" customHeight="1" x14ac:dyDescent="0.2">
      <c r="A23" s="638">
        <v>9</v>
      </c>
      <c r="B23" s="639" t="s">
        <v>328</v>
      </c>
      <c r="C23" s="639" t="s">
        <v>329</v>
      </c>
      <c r="D23" s="639" t="s">
        <v>330</v>
      </c>
      <c r="E23" s="131" t="s">
        <v>331</v>
      </c>
      <c r="F23" s="640" t="s">
        <v>319</v>
      </c>
      <c r="G23" s="643" t="s">
        <v>332</v>
      </c>
      <c r="H23" s="141">
        <v>0</v>
      </c>
      <c r="I23" s="634">
        <f>+H23/H24</f>
        <v>0</v>
      </c>
      <c r="J23" s="637">
        <v>0.8</v>
      </c>
      <c r="K23" s="634">
        <f>IF(J23=0,0%,+I23/J23)</f>
        <v>0</v>
      </c>
      <c r="L23" s="635">
        <f>1/7</f>
        <v>0.14285714285714285</v>
      </c>
      <c r="M23" s="636">
        <f t="shared" ref="M23" si="4">+K23*L23</f>
        <v>0</v>
      </c>
      <c r="N23" s="641"/>
    </row>
    <row r="24" spans="1:15" s="142" customFormat="1" ht="32.25" customHeight="1" x14ac:dyDescent="0.2">
      <c r="A24" s="638"/>
      <c r="B24" s="639"/>
      <c r="C24" s="639"/>
      <c r="D24" s="639"/>
      <c r="E24" s="136" t="s">
        <v>333</v>
      </c>
      <c r="F24" s="640"/>
      <c r="G24" s="643"/>
      <c r="H24" s="143">
        <v>234</v>
      </c>
      <c r="I24" s="634"/>
      <c r="J24" s="637"/>
      <c r="K24" s="634"/>
      <c r="L24" s="635"/>
      <c r="M24" s="636"/>
      <c r="N24" s="641"/>
    </row>
  </sheetData>
  <mergeCells count="122">
    <mergeCell ref="A1:M1"/>
    <mergeCell ref="A2:M2"/>
    <mergeCell ref="A3:M3"/>
    <mergeCell ref="A4:G4"/>
    <mergeCell ref="A5:A6"/>
    <mergeCell ref="B5:B6"/>
    <mergeCell ref="C5:C6"/>
    <mergeCell ref="D5:D6"/>
    <mergeCell ref="E5:E6"/>
    <mergeCell ref="F5:F6"/>
    <mergeCell ref="G5:G6"/>
    <mergeCell ref="H5:K5"/>
    <mergeCell ref="L5:L6"/>
    <mergeCell ref="M5:M6"/>
    <mergeCell ref="A7:A8"/>
    <mergeCell ref="B7:B8"/>
    <mergeCell ref="C7:C8"/>
    <mergeCell ref="D7:D8"/>
    <mergeCell ref="F7:F8"/>
    <mergeCell ref="N7:N8"/>
    <mergeCell ref="O7:O8"/>
    <mergeCell ref="A9:A10"/>
    <mergeCell ref="B9:B10"/>
    <mergeCell ref="C9:C10"/>
    <mergeCell ref="D9:D10"/>
    <mergeCell ref="F9:F10"/>
    <mergeCell ref="G9:G10"/>
    <mergeCell ref="I9:I10"/>
    <mergeCell ref="G7:G8"/>
    <mergeCell ref="I7:I8"/>
    <mergeCell ref="J7:J8"/>
    <mergeCell ref="K7:K8"/>
    <mergeCell ref="L7:L8"/>
    <mergeCell ref="M7:M8"/>
    <mergeCell ref="O9:O10"/>
    <mergeCell ref="J9:J10"/>
    <mergeCell ref="K9:K10"/>
    <mergeCell ref="L9:L10"/>
    <mergeCell ref="A11:A12"/>
    <mergeCell ref="B11:B12"/>
    <mergeCell ref="C11:C12"/>
    <mergeCell ref="D11:D12"/>
    <mergeCell ref="F11:F12"/>
    <mergeCell ref="G11:G12"/>
    <mergeCell ref="I11:I12"/>
    <mergeCell ref="J11:J12"/>
    <mergeCell ref="K11:K12"/>
    <mergeCell ref="M9:M10"/>
    <mergeCell ref="N9:N10"/>
    <mergeCell ref="A15:A16"/>
    <mergeCell ref="C15:C16"/>
    <mergeCell ref="D15:D16"/>
    <mergeCell ref="E15:E16"/>
    <mergeCell ref="F15:F16"/>
    <mergeCell ref="G15:G16"/>
    <mergeCell ref="L11:L12"/>
    <mergeCell ref="M11:M12"/>
    <mergeCell ref="A13:A14"/>
    <mergeCell ref="C13:C14"/>
    <mergeCell ref="D13:D14"/>
    <mergeCell ref="F13:F14"/>
    <mergeCell ref="G13:G14"/>
    <mergeCell ref="I13:I14"/>
    <mergeCell ref="J13:J14"/>
    <mergeCell ref="H15:H16"/>
    <mergeCell ref="I15:I16"/>
    <mergeCell ref="J15:J16"/>
    <mergeCell ref="K15:K16"/>
    <mergeCell ref="L15:L16"/>
    <mergeCell ref="M15:M16"/>
    <mergeCell ref="K13:K14"/>
    <mergeCell ref="A17:A18"/>
    <mergeCell ref="C17:C18"/>
    <mergeCell ref="D17:D18"/>
    <mergeCell ref="E17:E18"/>
    <mergeCell ref="F17:F18"/>
    <mergeCell ref="G17:G18"/>
    <mergeCell ref="H17:H18"/>
    <mergeCell ref="I17:I18"/>
    <mergeCell ref="J17:J18"/>
    <mergeCell ref="N23:N24"/>
    <mergeCell ref="G23:G24"/>
    <mergeCell ref="I23:I24"/>
    <mergeCell ref="J23:J24"/>
    <mergeCell ref="L13:L14"/>
    <mergeCell ref="M13:M14"/>
    <mergeCell ref="K17:K18"/>
    <mergeCell ref="L17:L18"/>
    <mergeCell ref="M17:M18"/>
    <mergeCell ref="G19:G20"/>
    <mergeCell ref="N19:N20"/>
    <mergeCell ref="O19:O20"/>
    <mergeCell ref="A21:A22"/>
    <mergeCell ref="B21:B22"/>
    <mergeCell ref="C21:C22"/>
    <mergeCell ref="D21:D22"/>
    <mergeCell ref="F21:F22"/>
    <mergeCell ref="G21:G22"/>
    <mergeCell ref="I21:I22"/>
    <mergeCell ref="H19:H20"/>
    <mergeCell ref="I19:I20"/>
    <mergeCell ref="J19:J20"/>
    <mergeCell ref="K19:K20"/>
    <mergeCell ref="L19:L20"/>
    <mergeCell ref="M19:M20"/>
    <mergeCell ref="A19:A20"/>
    <mergeCell ref="B19:B20"/>
    <mergeCell ref="C19:C20"/>
    <mergeCell ref="D19:D20"/>
    <mergeCell ref="F19:F20"/>
    <mergeCell ref="K23:K24"/>
    <mergeCell ref="L23:L24"/>
    <mergeCell ref="M23:M24"/>
    <mergeCell ref="J21:J22"/>
    <mergeCell ref="K21:K22"/>
    <mergeCell ref="L21:L22"/>
    <mergeCell ref="M21:M22"/>
    <mergeCell ref="A23:A24"/>
    <mergeCell ref="B23:B24"/>
    <mergeCell ref="C23:C24"/>
    <mergeCell ref="D23:D24"/>
    <mergeCell ref="F23:F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5"/>
  <sheetViews>
    <sheetView topLeftCell="A22" workbookViewId="0">
      <selection activeCell="C18" sqref="C18"/>
    </sheetView>
  </sheetViews>
  <sheetFormatPr baseColWidth="10" defaultColWidth="9.140625" defaultRowHeight="12.75" x14ac:dyDescent="0.2"/>
  <cols>
    <col min="1" max="1" width="39.5703125" style="337" customWidth="1"/>
    <col min="2" max="2" width="53" style="337" bestFit="1" customWidth="1"/>
    <col min="3" max="4" width="15.7109375" style="337" customWidth="1"/>
    <col min="5" max="6" width="20.7109375" style="337" hidden="1" customWidth="1"/>
    <col min="7" max="7" width="17.5703125" style="337" customWidth="1"/>
    <col min="8" max="8" width="14.140625" style="337" hidden="1" customWidth="1"/>
    <col min="9" max="9" width="22.28515625" style="338" customWidth="1"/>
    <col min="10" max="10" width="20.7109375" style="338" hidden="1" customWidth="1"/>
    <col min="11" max="11" width="40.28515625" style="337" hidden="1" customWidth="1"/>
    <col min="12" max="12" width="47.85546875" style="337" hidden="1" customWidth="1"/>
    <col min="13" max="13" width="21.7109375" style="337" hidden="1" customWidth="1"/>
    <col min="14" max="14" width="14.140625" style="337" customWidth="1"/>
    <col min="15" max="15" width="40" style="337" customWidth="1"/>
    <col min="16" max="16" width="18.42578125" style="337" customWidth="1"/>
    <col min="17" max="17" width="43.28515625" style="339" bestFit="1" customWidth="1"/>
    <col min="18" max="16384" width="9.140625" style="340"/>
  </cols>
  <sheetData>
    <row r="1" spans="1:17" customFormat="1" ht="28.5" customHeight="1" x14ac:dyDescent="0.35">
      <c r="A1" s="675" t="s">
        <v>146</v>
      </c>
      <c r="B1" s="675"/>
      <c r="C1" s="675"/>
      <c r="D1" s="675"/>
      <c r="E1" s="675"/>
      <c r="F1" s="675"/>
      <c r="G1" s="675"/>
      <c r="H1" s="675"/>
      <c r="I1" s="675"/>
      <c r="J1" s="675"/>
      <c r="K1" s="675"/>
      <c r="L1" s="675"/>
      <c r="M1" s="675"/>
      <c r="N1" s="675"/>
      <c r="O1" s="675"/>
      <c r="P1" s="675"/>
      <c r="Q1" s="675"/>
    </row>
    <row r="2" spans="1:17" customFormat="1" ht="23.25" customHeight="1" x14ac:dyDescent="0.25">
      <c r="A2" s="676" t="s">
        <v>765</v>
      </c>
      <c r="B2" s="676"/>
      <c r="C2" s="676"/>
      <c r="D2" s="676"/>
      <c r="E2" s="676"/>
      <c r="F2" s="676"/>
      <c r="G2" s="676"/>
      <c r="H2" s="676"/>
      <c r="I2" s="676"/>
      <c r="J2" s="676"/>
      <c r="K2" s="676"/>
      <c r="L2" s="676"/>
      <c r="M2" s="676"/>
      <c r="N2" s="676"/>
      <c r="O2" s="676"/>
      <c r="P2" s="676"/>
      <c r="Q2" s="676"/>
    </row>
    <row r="3" spans="1:17" customFormat="1" ht="15" x14ac:dyDescent="0.25">
      <c r="B3" s="329"/>
      <c r="C3" s="330"/>
      <c r="D3" s="331"/>
      <c r="E3" s="331"/>
      <c r="F3" s="331"/>
      <c r="G3" s="331"/>
      <c r="H3" s="330"/>
      <c r="I3" s="331"/>
      <c r="J3" s="332"/>
      <c r="K3" s="333"/>
      <c r="L3" s="331"/>
      <c r="M3" s="331"/>
      <c r="N3" s="330"/>
      <c r="O3" s="330"/>
      <c r="P3" s="330"/>
    </row>
    <row r="4" spans="1:17" s="142" customFormat="1" ht="14.25" x14ac:dyDescent="0.2">
      <c r="B4" s="334"/>
      <c r="C4" s="335"/>
      <c r="D4" s="335"/>
      <c r="E4" s="335"/>
      <c r="F4" s="335"/>
      <c r="G4" s="335"/>
      <c r="H4" s="335"/>
      <c r="I4" s="335"/>
      <c r="J4" s="336"/>
      <c r="K4" s="336"/>
      <c r="L4" s="335"/>
      <c r="M4" s="335"/>
      <c r="N4" s="335"/>
      <c r="O4" s="335"/>
    </row>
    <row r="5" spans="1:17" ht="23.25" customHeight="1" x14ac:dyDescent="0.2"/>
    <row r="6" spans="1:17" ht="33.75" customHeight="1" x14ac:dyDescent="0.2">
      <c r="A6" s="677" t="s">
        <v>766</v>
      </c>
      <c r="B6" s="678"/>
      <c r="C6" s="678"/>
      <c r="D6" s="678"/>
      <c r="E6" s="678"/>
      <c r="F6" s="678"/>
      <c r="G6" s="678"/>
      <c r="H6" s="678"/>
      <c r="I6" s="678"/>
      <c r="J6" s="678"/>
      <c r="K6" s="678"/>
      <c r="L6" s="678"/>
      <c r="M6" s="678"/>
      <c r="N6" s="678"/>
      <c r="O6" s="678"/>
      <c r="P6" s="678"/>
      <c r="Q6" s="679"/>
    </row>
    <row r="7" spans="1:17" s="345" customFormat="1" ht="78.75" customHeight="1" thickBot="1" x14ac:dyDescent="0.25">
      <c r="A7" s="341" t="s">
        <v>767</v>
      </c>
      <c r="B7" s="342" t="s">
        <v>768</v>
      </c>
      <c r="C7" s="342" t="s">
        <v>769</v>
      </c>
      <c r="D7" s="342" t="s">
        <v>770</v>
      </c>
      <c r="E7" s="342" t="s">
        <v>771</v>
      </c>
      <c r="F7" s="342" t="s">
        <v>772</v>
      </c>
      <c r="G7" s="342" t="s">
        <v>773</v>
      </c>
      <c r="H7" s="342" t="s">
        <v>774</v>
      </c>
      <c r="I7" s="343" t="s">
        <v>775</v>
      </c>
      <c r="J7" s="343" t="s">
        <v>776</v>
      </c>
      <c r="K7" s="342" t="s">
        <v>777</v>
      </c>
      <c r="L7" s="342" t="s">
        <v>778</v>
      </c>
      <c r="M7" s="342" t="s">
        <v>779</v>
      </c>
      <c r="N7" s="342" t="s">
        <v>780</v>
      </c>
      <c r="O7" s="342" t="s">
        <v>781</v>
      </c>
      <c r="P7" s="342" t="s">
        <v>782</v>
      </c>
      <c r="Q7" s="344" t="s">
        <v>783</v>
      </c>
    </row>
    <row r="8" spans="1:17" s="353" customFormat="1" ht="13.5" thickTop="1" x14ac:dyDescent="0.25">
      <c r="A8" s="346">
        <v>50202300</v>
      </c>
      <c r="B8" s="347" t="s">
        <v>784</v>
      </c>
      <c r="C8" s="348">
        <v>9</v>
      </c>
      <c r="D8" s="348">
        <v>2</v>
      </c>
      <c r="E8" s="349">
        <v>1</v>
      </c>
      <c r="F8" s="348">
        <v>12</v>
      </c>
      <c r="G8" s="350" t="s">
        <v>785</v>
      </c>
      <c r="H8" s="348">
        <v>0</v>
      </c>
      <c r="I8" s="351">
        <v>15910000</v>
      </c>
      <c r="J8" s="351">
        <v>15910000</v>
      </c>
      <c r="K8" s="348">
        <v>0</v>
      </c>
      <c r="L8" s="348">
        <v>0</v>
      </c>
      <c r="M8" s="350" t="s">
        <v>786</v>
      </c>
      <c r="N8" s="350" t="s">
        <v>787</v>
      </c>
      <c r="O8" s="349" t="s">
        <v>788</v>
      </c>
      <c r="P8" s="349">
        <v>6014578000</v>
      </c>
      <c r="Q8" s="352" t="s">
        <v>789</v>
      </c>
    </row>
    <row r="9" spans="1:17" s="353" customFormat="1" x14ac:dyDescent="0.25">
      <c r="A9" s="354" t="s">
        <v>790</v>
      </c>
      <c r="B9" s="355" t="s">
        <v>791</v>
      </c>
      <c r="C9" s="356">
        <v>2</v>
      </c>
      <c r="D9" s="356">
        <v>2</v>
      </c>
      <c r="E9" s="357">
        <v>1</v>
      </c>
      <c r="F9" s="356">
        <v>12</v>
      </c>
      <c r="G9" s="358" t="s">
        <v>785</v>
      </c>
      <c r="H9" s="356">
        <v>0</v>
      </c>
      <c r="I9" s="359">
        <v>15100000</v>
      </c>
      <c r="J9" s="359">
        <v>15100000</v>
      </c>
      <c r="K9" s="356">
        <v>0</v>
      </c>
      <c r="L9" s="356">
        <v>0</v>
      </c>
      <c r="M9" s="358" t="s">
        <v>786</v>
      </c>
      <c r="N9" s="358" t="s">
        <v>787</v>
      </c>
      <c r="O9" s="357" t="s">
        <v>788</v>
      </c>
      <c r="P9" s="357">
        <v>6014578000</v>
      </c>
      <c r="Q9" s="360" t="s">
        <v>789</v>
      </c>
    </row>
    <row r="10" spans="1:17" s="353" customFormat="1" x14ac:dyDescent="0.25">
      <c r="A10" s="354" t="s">
        <v>792</v>
      </c>
      <c r="B10" s="361" t="s">
        <v>793</v>
      </c>
      <c r="C10" s="356">
        <v>7</v>
      </c>
      <c r="D10" s="356">
        <v>7</v>
      </c>
      <c r="E10" s="357">
        <v>1</v>
      </c>
      <c r="F10" s="356">
        <v>12</v>
      </c>
      <c r="G10" s="358" t="s">
        <v>785</v>
      </c>
      <c r="H10" s="356">
        <v>0</v>
      </c>
      <c r="I10" s="359">
        <v>25208000</v>
      </c>
      <c r="J10" s="359">
        <v>25208000</v>
      </c>
      <c r="K10" s="356">
        <v>0</v>
      </c>
      <c r="L10" s="356">
        <v>0</v>
      </c>
      <c r="M10" s="358" t="s">
        <v>786</v>
      </c>
      <c r="N10" s="358" t="s">
        <v>787</v>
      </c>
      <c r="O10" s="357" t="s">
        <v>788</v>
      </c>
      <c r="P10" s="357">
        <v>6014578000</v>
      </c>
      <c r="Q10" s="360" t="s">
        <v>789</v>
      </c>
    </row>
    <row r="11" spans="1:17" s="353" customFormat="1" x14ac:dyDescent="0.25">
      <c r="A11" s="354" t="s">
        <v>794</v>
      </c>
      <c r="B11" s="361" t="s">
        <v>795</v>
      </c>
      <c r="C11" s="356">
        <v>2</v>
      </c>
      <c r="D11" s="356">
        <v>2</v>
      </c>
      <c r="E11" s="357">
        <v>1</v>
      </c>
      <c r="F11" s="356">
        <v>12</v>
      </c>
      <c r="G11" s="358" t="s">
        <v>785</v>
      </c>
      <c r="H11" s="356">
        <v>0</v>
      </c>
      <c r="I11" s="359">
        <v>20000000</v>
      </c>
      <c r="J11" s="359">
        <v>20000000</v>
      </c>
      <c r="K11" s="356">
        <v>0</v>
      </c>
      <c r="L11" s="356">
        <v>0</v>
      </c>
      <c r="M11" s="358" t="s">
        <v>786</v>
      </c>
      <c r="N11" s="358" t="s">
        <v>787</v>
      </c>
      <c r="O11" s="357" t="s">
        <v>788</v>
      </c>
      <c r="P11" s="357">
        <v>6014578000</v>
      </c>
      <c r="Q11" s="360" t="s">
        <v>789</v>
      </c>
    </row>
    <row r="12" spans="1:17" s="353" customFormat="1" x14ac:dyDescent="0.25">
      <c r="A12" s="354" t="s">
        <v>794</v>
      </c>
      <c r="B12" s="362" t="s">
        <v>796</v>
      </c>
      <c r="C12" s="356">
        <v>2</v>
      </c>
      <c r="D12" s="356">
        <v>2</v>
      </c>
      <c r="E12" s="357">
        <v>1</v>
      </c>
      <c r="F12" s="356">
        <v>12</v>
      </c>
      <c r="G12" s="358" t="s">
        <v>785</v>
      </c>
      <c r="H12" s="356">
        <v>0</v>
      </c>
      <c r="I12" s="359">
        <v>129018261</v>
      </c>
      <c r="J12" s="359">
        <v>129018261</v>
      </c>
      <c r="K12" s="356">
        <v>0</v>
      </c>
      <c r="L12" s="356">
        <v>0</v>
      </c>
      <c r="M12" s="358" t="s">
        <v>786</v>
      </c>
      <c r="N12" s="358" t="s">
        <v>787</v>
      </c>
      <c r="O12" s="357" t="s">
        <v>797</v>
      </c>
      <c r="P12" s="357">
        <v>6014578000</v>
      </c>
      <c r="Q12" s="360" t="s">
        <v>798</v>
      </c>
    </row>
    <row r="13" spans="1:17" s="353" customFormat="1" x14ac:dyDescent="0.25">
      <c r="A13" s="354" t="s">
        <v>794</v>
      </c>
      <c r="B13" s="362" t="s">
        <v>799</v>
      </c>
      <c r="C13" s="356">
        <v>3</v>
      </c>
      <c r="D13" s="356">
        <v>3</v>
      </c>
      <c r="E13" s="357">
        <v>1</v>
      </c>
      <c r="F13" s="356">
        <v>12</v>
      </c>
      <c r="G13" s="358" t="s">
        <v>785</v>
      </c>
      <c r="H13" s="356">
        <v>0</v>
      </c>
      <c r="I13" s="359">
        <v>59923830</v>
      </c>
      <c r="J13" s="359">
        <v>59923830</v>
      </c>
      <c r="K13" s="356">
        <v>0</v>
      </c>
      <c r="L13" s="356">
        <v>0</v>
      </c>
      <c r="M13" s="358" t="s">
        <v>786</v>
      </c>
      <c r="N13" s="358" t="s">
        <v>787</v>
      </c>
      <c r="O13" s="357" t="s">
        <v>788</v>
      </c>
      <c r="P13" s="357">
        <v>6014578000</v>
      </c>
      <c r="Q13" s="360" t="s">
        <v>789</v>
      </c>
    </row>
    <row r="14" spans="1:17" s="353" customFormat="1" x14ac:dyDescent="0.25">
      <c r="A14" s="354" t="s">
        <v>794</v>
      </c>
      <c r="B14" s="362" t="s">
        <v>800</v>
      </c>
      <c r="C14" s="356">
        <v>3</v>
      </c>
      <c r="D14" s="356">
        <v>3</v>
      </c>
      <c r="E14" s="357">
        <v>1</v>
      </c>
      <c r="F14" s="356">
        <v>12</v>
      </c>
      <c r="G14" s="358" t="s">
        <v>785</v>
      </c>
      <c r="H14" s="356">
        <v>0</v>
      </c>
      <c r="I14" s="359">
        <v>7132535.7599999998</v>
      </c>
      <c r="J14" s="359">
        <v>7132535.7599999998</v>
      </c>
      <c r="K14" s="356">
        <v>0</v>
      </c>
      <c r="L14" s="356">
        <v>0</v>
      </c>
      <c r="M14" s="358" t="s">
        <v>786</v>
      </c>
      <c r="N14" s="358" t="s">
        <v>787</v>
      </c>
      <c r="O14" s="357" t="s">
        <v>788</v>
      </c>
      <c r="P14" s="357">
        <v>6014578000</v>
      </c>
      <c r="Q14" s="360" t="s">
        <v>789</v>
      </c>
    </row>
    <row r="15" spans="1:17" s="353" customFormat="1" x14ac:dyDescent="0.25">
      <c r="A15" s="354" t="s">
        <v>794</v>
      </c>
      <c r="B15" s="362" t="s">
        <v>801</v>
      </c>
      <c r="C15" s="356">
        <v>4</v>
      </c>
      <c r="D15" s="356">
        <v>4</v>
      </c>
      <c r="E15" s="357">
        <v>1</v>
      </c>
      <c r="F15" s="356">
        <v>12</v>
      </c>
      <c r="G15" s="358" t="s">
        <v>785</v>
      </c>
      <c r="H15" s="356">
        <v>0</v>
      </c>
      <c r="I15" s="359">
        <v>8607373</v>
      </c>
      <c r="J15" s="359">
        <v>8607373</v>
      </c>
      <c r="K15" s="356">
        <v>0</v>
      </c>
      <c r="L15" s="356">
        <v>0</v>
      </c>
      <c r="M15" s="358" t="s">
        <v>786</v>
      </c>
      <c r="N15" s="358" t="s">
        <v>787</v>
      </c>
      <c r="O15" s="357" t="s">
        <v>788</v>
      </c>
      <c r="P15" s="357">
        <v>6014578000</v>
      </c>
      <c r="Q15" s="360" t="s">
        <v>789</v>
      </c>
    </row>
    <row r="16" spans="1:17" s="353" customFormat="1" x14ac:dyDescent="0.25">
      <c r="A16" s="354">
        <v>90101600</v>
      </c>
      <c r="B16" s="362" t="s">
        <v>802</v>
      </c>
      <c r="C16" s="356">
        <v>2</v>
      </c>
      <c r="D16" s="356">
        <v>2</v>
      </c>
      <c r="E16" s="357">
        <v>1</v>
      </c>
      <c r="F16" s="356">
        <v>12</v>
      </c>
      <c r="G16" s="358" t="s">
        <v>785</v>
      </c>
      <c r="H16" s="356">
        <v>0</v>
      </c>
      <c r="I16" s="359">
        <v>354900000</v>
      </c>
      <c r="J16" s="359">
        <v>354900000</v>
      </c>
      <c r="K16" s="356">
        <v>0</v>
      </c>
      <c r="L16" s="356">
        <v>0</v>
      </c>
      <c r="M16" s="358" t="s">
        <v>786</v>
      </c>
      <c r="N16" s="358" t="s">
        <v>787</v>
      </c>
      <c r="O16" s="357" t="s">
        <v>797</v>
      </c>
      <c r="P16" s="357">
        <v>6014578000</v>
      </c>
      <c r="Q16" s="360" t="s">
        <v>798</v>
      </c>
    </row>
    <row r="17" spans="1:17" s="353" customFormat="1" x14ac:dyDescent="0.25">
      <c r="A17" s="354" t="s">
        <v>803</v>
      </c>
      <c r="B17" s="361" t="s">
        <v>804</v>
      </c>
      <c r="C17" s="356">
        <v>4</v>
      </c>
      <c r="D17" s="356">
        <v>4</v>
      </c>
      <c r="E17" s="357">
        <v>1</v>
      </c>
      <c r="F17" s="356">
        <v>12</v>
      </c>
      <c r="G17" s="358" t="s">
        <v>785</v>
      </c>
      <c r="H17" s="356">
        <v>0</v>
      </c>
      <c r="I17" s="359">
        <v>101250000</v>
      </c>
      <c r="J17" s="359">
        <v>101250000</v>
      </c>
      <c r="K17" s="356">
        <v>0</v>
      </c>
      <c r="L17" s="356">
        <v>0</v>
      </c>
      <c r="M17" s="358" t="s">
        <v>786</v>
      </c>
      <c r="N17" s="358" t="s">
        <v>787</v>
      </c>
      <c r="O17" s="357" t="s">
        <v>788</v>
      </c>
      <c r="P17" s="357">
        <v>6014578000</v>
      </c>
      <c r="Q17" s="360" t="s">
        <v>789</v>
      </c>
    </row>
    <row r="18" spans="1:17" s="353" customFormat="1" x14ac:dyDescent="0.25">
      <c r="A18" s="354">
        <v>93121700</v>
      </c>
      <c r="B18" s="361" t="s">
        <v>805</v>
      </c>
      <c r="C18" s="356">
        <v>2</v>
      </c>
      <c r="D18" s="356">
        <v>2</v>
      </c>
      <c r="E18" s="357">
        <v>1</v>
      </c>
      <c r="F18" s="356">
        <v>12</v>
      </c>
      <c r="G18" s="358" t="s">
        <v>785</v>
      </c>
      <c r="H18" s="356">
        <v>0</v>
      </c>
      <c r="I18" s="359">
        <v>40000000</v>
      </c>
      <c r="J18" s="359">
        <v>40000000</v>
      </c>
      <c r="K18" s="356">
        <v>0</v>
      </c>
      <c r="L18" s="356">
        <v>0</v>
      </c>
      <c r="M18" s="358" t="s">
        <v>786</v>
      </c>
      <c r="N18" s="358" t="s">
        <v>787</v>
      </c>
      <c r="O18" s="357" t="s">
        <v>788</v>
      </c>
      <c r="P18" s="357">
        <v>6014578000</v>
      </c>
      <c r="Q18" s="360" t="s">
        <v>789</v>
      </c>
    </row>
    <row r="19" spans="1:17" s="353" customFormat="1" ht="25.5" x14ac:dyDescent="0.25">
      <c r="A19" s="354" t="s">
        <v>806</v>
      </c>
      <c r="B19" s="361" t="s">
        <v>807</v>
      </c>
      <c r="C19" s="356">
        <v>2</v>
      </c>
      <c r="D19" s="356">
        <v>2</v>
      </c>
      <c r="E19" s="357">
        <v>1</v>
      </c>
      <c r="F19" s="356">
        <v>12</v>
      </c>
      <c r="G19" s="358" t="s">
        <v>785</v>
      </c>
      <c r="H19" s="356">
        <v>0</v>
      </c>
      <c r="I19" s="359">
        <v>135000000</v>
      </c>
      <c r="J19" s="359">
        <v>135000000</v>
      </c>
      <c r="K19" s="356">
        <v>0</v>
      </c>
      <c r="L19" s="356">
        <v>0</v>
      </c>
      <c r="M19" s="358" t="s">
        <v>786</v>
      </c>
      <c r="N19" s="358" t="s">
        <v>787</v>
      </c>
      <c r="O19" s="357" t="s">
        <v>797</v>
      </c>
      <c r="P19" s="357">
        <v>6014578000</v>
      </c>
      <c r="Q19" s="360" t="s">
        <v>798</v>
      </c>
    </row>
    <row r="20" spans="1:17" s="353" customFormat="1" ht="51" x14ac:dyDescent="0.25">
      <c r="A20" s="354">
        <v>80101500</v>
      </c>
      <c r="B20" s="361" t="s">
        <v>808</v>
      </c>
      <c r="C20" s="356">
        <v>2</v>
      </c>
      <c r="D20" s="356">
        <v>2</v>
      </c>
      <c r="E20" s="357">
        <v>1</v>
      </c>
      <c r="F20" s="356">
        <v>12</v>
      </c>
      <c r="G20" s="358" t="s">
        <v>785</v>
      </c>
      <c r="H20" s="356">
        <v>0</v>
      </c>
      <c r="I20" s="359">
        <v>195000000</v>
      </c>
      <c r="J20" s="359">
        <v>195000000</v>
      </c>
      <c r="K20" s="356">
        <v>0</v>
      </c>
      <c r="L20" s="356">
        <v>0</v>
      </c>
      <c r="M20" s="358" t="s">
        <v>786</v>
      </c>
      <c r="N20" s="358" t="s">
        <v>787</v>
      </c>
      <c r="O20" s="357" t="s">
        <v>797</v>
      </c>
      <c r="P20" s="357">
        <v>6014578000</v>
      </c>
      <c r="Q20" s="360" t="s">
        <v>798</v>
      </c>
    </row>
    <row r="21" spans="1:17" s="353" customFormat="1" x14ac:dyDescent="0.25">
      <c r="A21" s="354">
        <v>92101501</v>
      </c>
      <c r="B21" s="355" t="s">
        <v>809</v>
      </c>
      <c r="C21" s="356">
        <v>1</v>
      </c>
      <c r="D21" s="356">
        <v>1</v>
      </c>
      <c r="E21" s="357">
        <v>1</v>
      </c>
      <c r="F21" s="356">
        <v>12</v>
      </c>
      <c r="G21" s="358" t="s">
        <v>785</v>
      </c>
      <c r="H21" s="356">
        <v>0</v>
      </c>
      <c r="I21" s="359">
        <v>851000000</v>
      </c>
      <c r="J21" s="359">
        <v>851000000</v>
      </c>
      <c r="K21" s="356">
        <v>0</v>
      </c>
      <c r="L21" s="356">
        <v>0</v>
      </c>
      <c r="M21" s="358" t="s">
        <v>786</v>
      </c>
      <c r="N21" s="358" t="s">
        <v>787</v>
      </c>
      <c r="O21" s="357" t="s">
        <v>797</v>
      </c>
      <c r="P21" s="357">
        <v>6014578000</v>
      </c>
      <c r="Q21" s="360" t="s">
        <v>798</v>
      </c>
    </row>
    <row r="22" spans="1:17" s="353" customFormat="1" x14ac:dyDescent="0.25">
      <c r="A22" s="354" t="s">
        <v>810</v>
      </c>
      <c r="B22" s="361" t="s">
        <v>811</v>
      </c>
      <c r="C22" s="356">
        <v>1</v>
      </c>
      <c r="D22" s="356">
        <v>1</v>
      </c>
      <c r="E22" s="357">
        <v>1</v>
      </c>
      <c r="F22" s="356">
        <v>12</v>
      </c>
      <c r="G22" s="358" t="s">
        <v>785</v>
      </c>
      <c r="H22" s="356">
        <v>0</v>
      </c>
      <c r="I22" s="359">
        <v>315890000</v>
      </c>
      <c r="J22" s="359">
        <v>315890000</v>
      </c>
      <c r="K22" s="356">
        <v>0</v>
      </c>
      <c r="L22" s="356">
        <v>0</v>
      </c>
      <c r="M22" s="358" t="s">
        <v>786</v>
      </c>
      <c r="N22" s="358" t="s">
        <v>787</v>
      </c>
      <c r="O22" s="357" t="s">
        <v>797</v>
      </c>
      <c r="P22" s="357">
        <v>6014578000</v>
      </c>
      <c r="Q22" s="360" t="s">
        <v>798</v>
      </c>
    </row>
    <row r="23" spans="1:17" s="353" customFormat="1" x14ac:dyDescent="0.25">
      <c r="A23" s="354">
        <v>72103302</v>
      </c>
      <c r="B23" s="362" t="s">
        <v>812</v>
      </c>
      <c r="C23" s="356">
        <v>1</v>
      </c>
      <c r="D23" s="356">
        <v>1</v>
      </c>
      <c r="E23" s="357">
        <v>1</v>
      </c>
      <c r="F23" s="356">
        <v>12</v>
      </c>
      <c r="G23" s="358" t="s">
        <v>785</v>
      </c>
      <c r="H23" s="356">
        <v>0</v>
      </c>
      <c r="I23" s="359">
        <v>24205000</v>
      </c>
      <c r="J23" s="359">
        <v>24205000</v>
      </c>
      <c r="K23" s="356">
        <v>0</v>
      </c>
      <c r="L23" s="356">
        <v>0</v>
      </c>
      <c r="M23" s="358" t="s">
        <v>786</v>
      </c>
      <c r="N23" s="358" t="s">
        <v>787</v>
      </c>
      <c r="O23" s="357" t="s">
        <v>788</v>
      </c>
      <c r="P23" s="357">
        <v>6014578000</v>
      </c>
      <c r="Q23" s="360" t="s">
        <v>789</v>
      </c>
    </row>
    <row r="24" spans="1:17" s="353" customFormat="1" x14ac:dyDescent="0.25">
      <c r="A24" s="354">
        <v>72103302</v>
      </c>
      <c r="B24" s="362" t="s">
        <v>813</v>
      </c>
      <c r="C24" s="356">
        <v>1</v>
      </c>
      <c r="D24" s="356">
        <v>1</v>
      </c>
      <c r="E24" s="357">
        <v>1</v>
      </c>
      <c r="F24" s="356">
        <v>12</v>
      </c>
      <c r="G24" s="358" t="s">
        <v>785</v>
      </c>
      <c r="H24" s="356">
        <v>0</v>
      </c>
      <c r="I24" s="359">
        <v>26854769.245000001</v>
      </c>
      <c r="J24" s="359">
        <v>26854769.245000001</v>
      </c>
      <c r="K24" s="356">
        <v>0</v>
      </c>
      <c r="L24" s="356">
        <v>0</v>
      </c>
      <c r="M24" s="358" t="s">
        <v>786</v>
      </c>
      <c r="N24" s="358" t="s">
        <v>787</v>
      </c>
      <c r="O24" s="357" t="s">
        <v>788</v>
      </c>
      <c r="P24" s="357">
        <v>6014578000</v>
      </c>
      <c r="Q24" s="360" t="s">
        <v>789</v>
      </c>
    </row>
    <row r="25" spans="1:17" s="353" customFormat="1" ht="25.5" x14ac:dyDescent="0.25">
      <c r="A25" s="354">
        <v>72103302</v>
      </c>
      <c r="B25" s="362" t="s">
        <v>814</v>
      </c>
      <c r="C25" s="356">
        <v>1</v>
      </c>
      <c r="D25" s="356">
        <v>1</v>
      </c>
      <c r="E25" s="357">
        <v>1</v>
      </c>
      <c r="F25" s="356">
        <v>12</v>
      </c>
      <c r="G25" s="358" t="s">
        <v>785</v>
      </c>
      <c r="H25" s="356">
        <v>0</v>
      </c>
      <c r="I25" s="359">
        <v>291500231</v>
      </c>
      <c r="J25" s="359">
        <v>291500231</v>
      </c>
      <c r="K25" s="356">
        <v>0</v>
      </c>
      <c r="L25" s="356">
        <v>0</v>
      </c>
      <c r="M25" s="358" t="s">
        <v>786</v>
      </c>
      <c r="N25" s="358" t="s">
        <v>787</v>
      </c>
      <c r="O25" s="357" t="s">
        <v>797</v>
      </c>
      <c r="P25" s="357">
        <v>6014578000</v>
      </c>
      <c r="Q25" s="360" t="s">
        <v>798</v>
      </c>
    </row>
    <row r="26" spans="1:17" s="353" customFormat="1" ht="25.5" x14ac:dyDescent="0.25">
      <c r="A26" s="354" t="s">
        <v>815</v>
      </c>
      <c r="B26" s="361" t="s">
        <v>816</v>
      </c>
      <c r="C26" s="356">
        <v>6</v>
      </c>
      <c r="D26" s="356">
        <v>6</v>
      </c>
      <c r="E26" s="357">
        <v>1</v>
      </c>
      <c r="F26" s="356">
        <v>12</v>
      </c>
      <c r="G26" s="358" t="s">
        <v>785</v>
      </c>
      <c r="H26" s="356">
        <v>0</v>
      </c>
      <c r="I26" s="359">
        <v>15096000</v>
      </c>
      <c r="J26" s="359">
        <v>15096000</v>
      </c>
      <c r="K26" s="356">
        <v>0</v>
      </c>
      <c r="L26" s="356">
        <v>0</v>
      </c>
      <c r="M26" s="358" t="s">
        <v>786</v>
      </c>
      <c r="N26" s="358" t="s">
        <v>787</v>
      </c>
      <c r="O26" s="357" t="s">
        <v>788</v>
      </c>
      <c r="P26" s="357">
        <v>6014578000</v>
      </c>
      <c r="Q26" s="360" t="s">
        <v>789</v>
      </c>
    </row>
    <row r="27" spans="1:17" s="353" customFormat="1" ht="25.5" x14ac:dyDescent="0.25">
      <c r="A27" s="354" t="s">
        <v>815</v>
      </c>
      <c r="B27" s="361" t="s">
        <v>817</v>
      </c>
      <c r="C27" s="356">
        <v>6</v>
      </c>
      <c r="D27" s="356">
        <v>6</v>
      </c>
      <c r="E27" s="357">
        <v>1</v>
      </c>
      <c r="F27" s="356">
        <v>12</v>
      </c>
      <c r="G27" s="358" t="s">
        <v>785</v>
      </c>
      <c r="H27" s="356">
        <v>0</v>
      </c>
      <c r="I27" s="359">
        <v>10064000</v>
      </c>
      <c r="J27" s="359">
        <v>10064000</v>
      </c>
      <c r="K27" s="356">
        <v>0</v>
      </c>
      <c r="L27" s="356">
        <v>0</v>
      </c>
      <c r="M27" s="358" t="s">
        <v>786</v>
      </c>
      <c r="N27" s="358" t="s">
        <v>787</v>
      </c>
      <c r="O27" s="357" t="s">
        <v>788</v>
      </c>
      <c r="P27" s="357">
        <v>6014578000</v>
      </c>
      <c r="Q27" s="360" t="s">
        <v>789</v>
      </c>
    </row>
    <row r="28" spans="1:17" s="353" customFormat="1" ht="63.75" x14ac:dyDescent="0.25">
      <c r="A28" s="354" t="s">
        <v>818</v>
      </c>
      <c r="B28" s="361" t="s">
        <v>819</v>
      </c>
      <c r="C28" s="356">
        <v>1</v>
      </c>
      <c r="D28" s="356">
        <v>1</v>
      </c>
      <c r="E28" s="357">
        <v>1</v>
      </c>
      <c r="F28" s="356">
        <v>12</v>
      </c>
      <c r="G28" s="358" t="s">
        <v>785</v>
      </c>
      <c r="H28" s="356">
        <v>0</v>
      </c>
      <c r="I28" s="359">
        <v>88400000</v>
      </c>
      <c r="J28" s="359">
        <v>88400000</v>
      </c>
      <c r="K28" s="356">
        <v>0</v>
      </c>
      <c r="L28" s="356">
        <v>0</v>
      </c>
      <c r="M28" s="358" t="s">
        <v>786</v>
      </c>
      <c r="N28" s="358" t="s">
        <v>787</v>
      </c>
      <c r="O28" s="357" t="s">
        <v>788</v>
      </c>
      <c r="P28" s="357">
        <v>6014578000</v>
      </c>
      <c r="Q28" s="360" t="s">
        <v>789</v>
      </c>
    </row>
    <row r="29" spans="1:17" s="353" customFormat="1" x14ac:dyDescent="0.25">
      <c r="A29" s="354">
        <v>85171500</v>
      </c>
      <c r="B29" s="361" t="s">
        <v>820</v>
      </c>
      <c r="C29" s="356">
        <v>1</v>
      </c>
      <c r="D29" s="356">
        <v>1</v>
      </c>
      <c r="E29" s="357">
        <v>1</v>
      </c>
      <c r="F29" s="356">
        <v>12</v>
      </c>
      <c r="G29" s="358" t="s">
        <v>785</v>
      </c>
      <c r="H29" s="356">
        <v>0</v>
      </c>
      <c r="I29" s="359">
        <v>20246000</v>
      </c>
      <c r="J29" s="359">
        <v>20246000</v>
      </c>
      <c r="K29" s="356">
        <v>0</v>
      </c>
      <c r="L29" s="356">
        <v>0</v>
      </c>
      <c r="M29" s="358" t="s">
        <v>786</v>
      </c>
      <c r="N29" s="358" t="s">
        <v>787</v>
      </c>
      <c r="O29" s="357" t="s">
        <v>788</v>
      </c>
      <c r="P29" s="357">
        <v>6014578000</v>
      </c>
      <c r="Q29" s="360" t="s">
        <v>789</v>
      </c>
    </row>
    <row r="30" spans="1:17" s="353" customFormat="1" ht="25.5" x14ac:dyDescent="0.25">
      <c r="A30" s="354" t="s">
        <v>821</v>
      </c>
      <c r="B30" s="362" t="s">
        <v>822</v>
      </c>
      <c r="C30" s="356">
        <v>1</v>
      </c>
      <c r="D30" s="356">
        <v>1</v>
      </c>
      <c r="E30" s="357">
        <v>1</v>
      </c>
      <c r="F30" s="356">
        <v>12</v>
      </c>
      <c r="G30" s="358" t="s">
        <v>785</v>
      </c>
      <c r="H30" s="356">
        <v>0</v>
      </c>
      <c r="I30" s="359">
        <v>17907124000</v>
      </c>
      <c r="J30" s="359">
        <v>17907124000</v>
      </c>
      <c r="K30" s="356">
        <v>0</v>
      </c>
      <c r="L30" s="356">
        <v>0</v>
      </c>
      <c r="M30" s="358" t="s">
        <v>786</v>
      </c>
      <c r="N30" s="358" t="s">
        <v>787</v>
      </c>
      <c r="O30" s="357" t="s">
        <v>797</v>
      </c>
      <c r="P30" s="357">
        <v>6014578000</v>
      </c>
      <c r="Q30" s="360" t="s">
        <v>798</v>
      </c>
    </row>
    <row r="31" spans="1:17" s="353" customFormat="1" ht="25.5" x14ac:dyDescent="0.25">
      <c r="A31" s="354" t="s">
        <v>823</v>
      </c>
      <c r="B31" s="362" t="s">
        <v>824</v>
      </c>
      <c r="C31" s="356">
        <v>1</v>
      </c>
      <c r="D31" s="356">
        <v>1</v>
      </c>
      <c r="E31" s="357">
        <v>1</v>
      </c>
      <c r="F31" s="356">
        <v>12</v>
      </c>
      <c r="G31" s="358" t="s">
        <v>785</v>
      </c>
      <c r="H31" s="356">
        <v>0</v>
      </c>
      <c r="I31" s="359">
        <v>574515000</v>
      </c>
      <c r="J31" s="359">
        <v>574515000</v>
      </c>
      <c r="K31" s="356">
        <v>0</v>
      </c>
      <c r="L31" s="356">
        <v>0</v>
      </c>
      <c r="M31" s="358" t="s">
        <v>786</v>
      </c>
      <c r="N31" s="358" t="s">
        <v>787</v>
      </c>
      <c r="O31" s="357" t="s">
        <v>797</v>
      </c>
      <c r="P31" s="357">
        <v>6014578000</v>
      </c>
      <c r="Q31" s="360" t="s">
        <v>798</v>
      </c>
    </row>
    <row r="32" spans="1:17" s="353" customFormat="1" x14ac:dyDescent="0.25">
      <c r="A32" s="354" t="s">
        <v>825</v>
      </c>
      <c r="B32" s="362" t="s">
        <v>826</v>
      </c>
      <c r="C32" s="356">
        <v>7</v>
      </c>
      <c r="D32" s="356">
        <v>7</v>
      </c>
      <c r="E32" s="357">
        <v>1</v>
      </c>
      <c r="F32" s="356">
        <v>12</v>
      </c>
      <c r="G32" s="358" t="s">
        <v>785</v>
      </c>
      <c r="H32" s="356">
        <v>0</v>
      </c>
      <c r="I32" s="359">
        <v>25232000</v>
      </c>
      <c r="J32" s="359">
        <v>25232000</v>
      </c>
      <c r="K32" s="356">
        <v>0</v>
      </c>
      <c r="L32" s="356">
        <v>0</v>
      </c>
      <c r="M32" s="358" t="s">
        <v>786</v>
      </c>
      <c r="N32" s="358" t="s">
        <v>787</v>
      </c>
      <c r="O32" s="357" t="s">
        <v>797</v>
      </c>
      <c r="P32" s="357">
        <v>6014578000</v>
      </c>
      <c r="Q32" s="360" t="s">
        <v>798</v>
      </c>
    </row>
    <row r="33" spans="1:17" s="353" customFormat="1" x14ac:dyDescent="0.25">
      <c r="A33" s="354" t="s">
        <v>825</v>
      </c>
      <c r="B33" s="362" t="s">
        <v>827</v>
      </c>
      <c r="C33" s="356">
        <v>8</v>
      </c>
      <c r="D33" s="356">
        <v>8</v>
      </c>
      <c r="E33" s="357">
        <v>1</v>
      </c>
      <c r="F33" s="356">
        <v>12</v>
      </c>
      <c r="G33" s="358" t="s">
        <v>785</v>
      </c>
      <c r="H33" s="356">
        <v>0</v>
      </c>
      <c r="I33" s="359">
        <v>24540000</v>
      </c>
      <c r="J33" s="359">
        <v>24540000</v>
      </c>
      <c r="K33" s="356">
        <v>0</v>
      </c>
      <c r="L33" s="356">
        <v>0</v>
      </c>
      <c r="M33" s="358" t="s">
        <v>786</v>
      </c>
      <c r="N33" s="358" t="s">
        <v>787</v>
      </c>
      <c r="O33" s="357" t="s">
        <v>788</v>
      </c>
      <c r="P33" s="357">
        <v>6014578000</v>
      </c>
      <c r="Q33" s="360" t="s">
        <v>789</v>
      </c>
    </row>
    <row r="34" spans="1:17" s="353" customFormat="1" x14ac:dyDescent="0.25">
      <c r="A34" s="354" t="s">
        <v>825</v>
      </c>
      <c r="B34" s="361" t="s">
        <v>828</v>
      </c>
      <c r="C34" s="356">
        <v>5</v>
      </c>
      <c r="D34" s="356">
        <v>5</v>
      </c>
      <c r="E34" s="357">
        <v>1</v>
      </c>
      <c r="F34" s="356">
        <v>1</v>
      </c>
      <c r="G34" s="358" t="s">
        <v>785</v>
      </c>
      <c r="H34" s="356">
        <v>0</v>
      </c>
      <c r="I34" s="359">
        <v>1280000</v>
      </c>
      <c r="J34" s="359">
        <v>1280000</v>
      </c>
      <c r="K34" s="356">
        <v>0</v>
      </c>
      <c r="L34" s="356">
        <v>0</v>
      </c>
      <c r="M34" s="358" t="s">
        <v>786</v>
      </c>
      <c r="N34" s="358" t="s">
        <v>787</v>
      </c>
      <c r="O34" s="357" t="s">
        <v>788</v>
      </c>
      <c r="P34" s="357">
        <v>6014578000</v>
      </c>
      <c r="Q34" s="360" t="s">
        <v>789</v>
      </c>
    </row>
    <row r="35" spans="1:17" s="353" customFormat="1" x14ac:dyDescent="0.25">
      <c r="A35" s="354" t="s">
        <v>829</v>
      </c>
      <c r="B35" s="362" t="s">
        <v>830</v>
      </c>
      <c r="C35" s="356">
        <v>2</v>
      </c>
      <c r="D35" s="356">
        <v>2</v>
      </c>
      <c r="E35" s="357">
        <v>1</v>
      </c>
      <c r="F35" s="356">
        <v>12</v>
      </c>
      <c r="G35" s="358" t="s">
        <v>785</v>
      </c>
      <c r="H35" s="356">
        <v>0</v>
      </c>
      <c r="I35" s="359">
        <v>287257000</v>
      </c>
      <c r="J35" s="359">
        <v>287257000</v>
      </c>
      <c r="K35" s="356">
        <v>0</v>
      </c>
      <c r="L35" s="356">
        <v>0</v>
      </c>
      <c r="M35" s="358" t="s">
        <v>786</v>
      </c>
      <c r="N35" s="358" t="s">
        <v>787</v>
      </c>
      <c r="O35" s="357" t="s">
        <v>797</v>
      </c>
      <c r="P35" s="357">
        <v>6014578000</v>
      </c>
      <c r="Q35" s="360" t="s">
        <v>798</v>
      </c>
    </row>
    <row r="36" spans="1:17" s="353" customFormat="1" ht="25.5" x14ac:dyDescent="0.25">
      <c r="A36" s="354" t="s">
        <v>831</v>
      </c>
      <c r="B36" s="362" t="s">
        <v>832</v>
      </c>
      <c r="C36" s="356">
        <v>2</v>
      </c>
      <c r="D36" s="356">
        <v>2</v>
      </c>
      <c r="E36" s="357">
        <v>1</v>
      </c>
      <c r="F36" s="356">
        <v>12</v>
      </c>
      <c r="G36" s="358" t="s">
        <v>785</v>
      </c>
      <c r="H36" s="356">
        <v>0</v>
      </c>
      <c r="I36" s="359">
        <v>430886000</v>
      </c>
      <c r="J36" s="359">
        <v>430886000</v>
      </c>
      <c r="K36" s="356">
        <v>0</v>
      </c>
      <c r="L36" s="356">
        <v>0</v>
      </c>
      <c r="M36" s="358" t="s">
        <v>786</v>
      </c>
      <c r="N36" s="358" t="s">
        <v>787</v>
      </c>
      <c r="O36" s="357" t="s">
        <v>797</v>
      </c>
      <c r="P36" s="357">
        <v>6014578000</v>
      </c>
      <c r="Q36" s="360" t="s">
        <v>798</v>
      </c>
    </row>
    <row r="37" spans="1:17" s="353" customFormat="1" ht="25.5" x14ac:dyDescent="0.25">
      <c r="A37" s="354" t="s">
        <v>833</v>
      </c>
      <c r="B37" s="362" t="s">
        <v>834</v>
      </c>
      <c r="C37" s="356">
        <v>2</v>
      </c>
      <c r="D37" s="356">
        <v>2</v>
      </c>
      <c r="E37" s="357">
        <v>1</v>
      </c>
      <c r="F37" s="356">
        <v>12</v>
      </c>
      <c r="G37" s="358" t="s">
        <v>785</v>
      </c>
      <c r="H37" s="356">
        <v>0</v>
      </c>
      <c r="I37" s="359">
        <v>287257000</v>
      </c>
      <c r="J37" s="359">
        <v>287257000</v>
      </c>
      <c r="K37" s="356">
        <v>0</v>
      </c>
      <c r="L37" s="356">
        <v>0</v>
      </c>
      <c r="M37" s="358" t="s">
        <v>786</v>
      </c>
      <c r="N37" s="358" t="s">
        <v>787</v>
      </c>
      <c r="O37" s="357" t="s">
        <v>797</v>
      </c>
      <c r="P37" s="357">
        <v>6014578000</v>
      </c>
      <c r="Q37" s="360" t="s">
        <v>798</v>
      </c>
    </row>
    <row r="38" spans="1:17" s="353" customFormat="1" ht="25.5" x14ac:dyDescent="0.25">
      <c r="A38" s="354" t="s">
        <v>835</v>
      </c>
      <c r="B38" s="362" t="s">
        <v>836</v>
      </c>
      <c r="C38" s="356">
        <v>2</v>
      </c>
      <c r="D38" s="356">
        <v>2</v>
      </c>
      <c r="E38" s="357">
        <v>1</v>
      </c>
      <c r="F38" s="356">
        <v>12</v>
      </c>
      <c r="G38" s="358" t="s">
        <v>785</v>
      </c>
      <c r="H38" s="356">
        <v>0</v>
      </c>
      <c r="I38" s="359">
        <v>714083000</v>
      </c>
      <c r="J38" s="359">
        <v>714083000</v>
      </c>
      <c r="K38" s="356">
        <v>0</v>
      </c>
      <c r="L38" s="356">
        <v>0</v>
      </c>
      <c r="M38" s="358" t="s">
        <v>786</v>
      </c>
      <c r="N38" s="358" t="s">
        <v>787</v>
      </c>
      <c r="O38" s="357" t="s">
        <v>797</v>
      </c>
      <c r="P38" s="357">
        <v>6014578000</v>
      </c>
      <c r="Q38" s="360" t="s">
        <v>798</v>
      </c>
    </row>
    <row r="39" spans="1:17" s="353" customFormat="1" x14ac:dyDescent="0.25">
      <c r="A39" s="363" t="s">
        <v>837</v>
      </c>
      <c r="B39" s="362" t="s">
        <v>838</v>
      </c>
      <c r="C39" s="356">
        <v>2</v>
      </c>
      <c r="D39" s="356">
        <v>2</v>
      </c>
      <c r="E39" s="357">
        <v>1</v>
      </c>
      <c r="F39" s="356">
        <v>12</v>
      </c>
      <c r="G39" s="358" t="s">
        <v>785</v>
      </c>
      <c r="H39" s="356">
        <v>0</v>
      </c>
      <c r="I39" s="359">
        <v>260532000</v>
      </c>
      <c r="J39" s="359">
        <v>260532000</v>
      </c>
      <c r="K39" s="356">
        <v>0</v>
      </c>
      <c r="L39" s="356">
        <v>0</v>
      </c>
      <c r="M39" s="358" t="s">
        <v>786</v>
      </c>
      <c r="N39" s="358" t="s">
        <v>787</v>
      </c>
      <c r="O39" s="357" t="s">
        <v>797</v>
      </c>
      <c r="P39" s="357">
        <v>6014578000</v>
      </c>
      <c r="Q39" s="360" t="s">
        <v>798</v>
      </c>
    </row>
    <row r="40" spans="1:17" s="353" customFormat="1" ht="25.5" x14ac:dyDescent="0.25">
      <c r="A40" s="363" t="s">
        <v>837</v>
      </c>
      <c r="B40" s="362" t="s">
        <v>839</v>
      </c>
      <c r="C40" s="356">
        <v>2</v>
      </c>
      <c r="D40" s="356">
        <v>2</v>
      </c>
      <c r="E40" s="357">
        <v>1</v>
      </c>
      <c r="F40" s="356">
        <v>12</v>
      </c>
      <c r="G40" s="358" t="s">
        <v>785</v>
      </c>
      <c r="H40" s="356">
        <v>0</v>
      </c>
      <c r="I40" s="359">
        <v>574515000</v>
      </c>
      <c r="J40" s="359">
        <v>574515000</v>
      </c>
      <c r="K40" s="356">
        <v>0</v>
      </c>
      <c r="L40" s="356">
        <v>0</v>
      </c>
      <c r="M40" s="358" t="s">
        <v>786</v>
      </c>
      <c r="N40" s="358" t="s">
        <v>787</v>
      </c>
      <c r="O40" s="357" t="s">
        <v>797</v>
      </c>
      <c r="P40" s="357">
        <v>6014578000</v>
      </c>
      <c r="Q40" s="360" t="s">
        <v>798</v>
      </c>
    </row>
    <row r="41" spans="1:17" s="353" customFormat="1" ht="38.25" x14ac:dyDescent="0.25">
      <c r="A41" s="354" t="s">
        <v>840</v>
      </c>
      <c r="B41" s="362" t="s">
        <v>841</v>
      </c>
      <c r="C41" s="356">
        <v>2</v>
      </c>
      <c r="D41" s="356">
        <v>2</v>
      </c>
      <c r="E41" s="357">
        <v>1</v>
      </c>
      <c r="F41" s="356">
        <v>12</v>
      </c>
      <c r="G41" s="358" t="s">
        <v>785</v>
      </c>
      <c r="H41" s="356">
        <v>0</v>
      </c>
      <c r="I41" s="359">
        <v>741927000</v>
      </c>
      <c r="J41" s="359">
        <v>741927000</v>
      </c>
      <c r="K41" s="356">
        <v>0</v>
      </c>
      <c r="L41" s="356">
        <v>0</v>
      </c>
      <c r="M41" s="358" t="s">
        <v>786</v>
      </c>
      <c r="N41" s="358" t="s">
        <v>787</v>
      </c>
      <c r="O41" s="357" t="s">
        <v>797</v>
      </c>
      <c r="P41" s="357">
        <v>6014578000</v>
      </c>
      <c r="Q41" s="360" t="s">
        <v>798</v>
      </c>
    </row>
    <row r="42" spans="1:17" s="353" customFormat="1" x14ac:dyDescent="0.25">
      <c r="A42" s="354" t="s">
        <v>842</v>
      </c>
      <c r="B42" s="362" t="s">
        <v>843</v>
      </c>
      <c r="C42" s="356">
        <v>2</v>
      </c>
      <c r="D42" s="356">
        <v>2</v>
      </c>
      <c r="E42" s="357">
        <v>1</v>
      </c>
      <c r="F42" s="356">
        <v>12</v>
      </c>
      <c r="G42" s="358" t="s">
        <v>785</v>
      </c>
      <c r="H42" s="356">
        <v>0</v>
      </c>
      <c r="I42" s="359">
        <v>129011600</v>
      </c>
      <c r="J42" s="359">
        <v>129011600</v>
      </c>
      <c r="K42" s="356">
        <v>0</v>
      </c>
      <c r="L42" s="356">
        <v>0</v>
      </c>
      <c r="M42" s="358" t="s">
        <v>786</v>
      </c>
      <c r="N42" s="358" t="s">
        <v>787</v>
      </c>
      <c r="O42" s="357" t="s">
        <v>797</v>
      </c>
      <c r="P42" s="357">
        <v>6014578000</v>
      </c>
      <c r="Q42" s="360" t="s">
        <v>798</v>
      </c>
    </row>
    <row r="43" spans="1:17" s="353" customFormat="1" x14ac:dyDescent="0.25">
      <c r="A43" s="354" t="s">
        <v>842</v>
      </c>
      <c r="B43" s="362" t="s">
        <v>844</v>
      </c>
      <c r="C43" s="356">
        <v>2</v>
      </c>
      <c r="D43" s="356">
        <v>2</v>
      </c>
      <c r="E43" s="357">
        <v>1</v>
      </c>
      <c r="F43" s="356">
        <v>12</v>
      </c>
      <c r="G43" s="358" t="s">
        <v>785</v>
      </c>
      <c r="H43" s="356">
        <v>0</v>
      </c>
      <c r="I43" s="359">
        <v>70320400</v>
      </c>
      <c r="J43" s="359">
        <v>70320400</v>
      </c>
      <c r="K43" s="356">
        <v>0</v>
      </c>
      <c r="L43" s="356">
        <v>0</v>
      </c>
      <c r="M43" s="358" t="s">
        <v>786</v>
      </c>
      <c r="N43" s="358" t="s">
        <v>787</v>
      </c>
      <c r="O43" s="357" t="s">
        <v>788</v>
      </c>
      <c r="P43" s="357">
        <v>6014578000</v>
      </c>
      <c r="Q43" s="360" t="s">
        <v>789</v>
      </c>
    </row>
    <row r="44" spans="1:17" s="353" customFormat="1" x14ac:dyDescent="0.25">
      <c r="A44" s="354" t="s">
        <v>842</v>
      </c>
      <c r="B44" s="362" t="s">
        <v>845</v>
      </c>
      <c r="C44" s="356">
        <v>2</v>
      </c>
      <c r="D44" s="356">
        <v>2</v>
      </c>
      <c r="E44" s="357">
        <v>1</v>
      </c>
      <c r="F44" s="356">
        <v>12</v>
      </c>
      <c r="G44" s="358" t="s">
        <v>785</v>
      </c>
      <c r="H44" s="356">
        <v>0</v>
      </c>
      <c r="I44" s="359">
        <v>80464000</v>
      </c>
      <c r="J44" s="359">
        <v>80464000</v>
      </c>
      <c r="K44" s="356">
        <v>0</v>
      </c>
      <c r="L44" s="356">
        <v>0</v>
      </c>
      <c r="M44" s="358" t="s">
        <v>786</v>
      </c>
      <c r="N44" s="358" t="s">
        <v>787</v>
      </c>
      <c r="O44" s="357" t="s">
        <v>788</v>
      </c>
      <c r="P44" s="357">
        <v>6014578000</v>
      </c>
      <c r="Q44" s="360" t="s">
        <v>789</v>
      </c>
    </row>
    <row r="45" spans="1:17" s="353" customFormat="1" x14ac:dyDescent="0.25">
      <c r="A45" s="354" t="s">
        <v>842</v>
      </c>
      <c r="B45" s="362" t="s">
        <v>846</v>
      </c>
      <c r="C45" s="356">
        <v>2</v>
      </c>
      <c r="D45" s="356">
        <v>2</v>
      </c>
      <c r="E45" s="357">
        <v>1</v>
      </c>
      <c r="F45" s="356">
        <v>12</v>
      </c>
      <c r="G45" s="358" t="s">
        <v>785</v>
      </c>
      <c r="H45" s="356">
        <v>0</v>
      </c>
      <c r="I45" s="359">
        <v>95400000</v>
      </c>
      <c r="J45" s="359">
        <v>95400000</v>
      </c>
      <c r="K45" s="356">
        <v>0</v>
      </c>
      <c r="L45" s="356">
        <v>0</v>
      </c>
      <c r="M45" s="358" t="s">
        <v>786</v>
      </c>
      <c r="N45" s="358" t="s">
        <v>787</v>
      </c>
      <c r="O45" s="357" t="s">
        <v>788</v>
      </c>
      <c r="P45" s="357">
        <v>6014578000</v>
      </c>
      <c r="Q45" s="360" t="s">
        <v>789</v>
      </c>
    </row>
    <row r="46" spans="1:17" s="353" customFormat="1" x14ac:dyDescent="0.25">
      <c r="A46" s="354" t="s">
        <v>842</v>
      </c>
      <c r="B46" s="362" t="s">
        <v>847</v>
      </c>
      <c r="C46" s="356">
        <v>2</v>
      </c>
      <c r="D46" s="356">
        <v>2</v>
      </c>
      <c r="E46" s="357">
        <v>1</v>
      </c>
      <c r="F46" s="356">
        <v>12</v>
      </c>
      <c r="G46" s="358" t="s">
        <v>785</v>
      </c>
      <c r="H46" s="356">
        <v>0</v>
      </c>
      <c r="I46" s="359">
        <v>47454012</v>
      </c>
      <c r="J46" s="359">
        <v>47454012</v>
      </c>
      <c r="K46" s="356">
        <v>0</v>
      </c>
      <c r="L46" s="356">
        <v>0</v>
      </c>
      <c r="M46" s="358" t="s">
        <v>786</v>
      </c>
      <c r="N46" s="358" t="s">
        <v>787</v>
      </c>
      <c r="O46" s="357" t="s">
        <v>788</v>
      </c>
      <c r="P46" s="357">
        <v>6014578000</v>
      </c>
      <c r="Q46" s="360" t="s">
        <v>789</v>
      </c>
    </row>
    <row r="47" spans="1:17" s="353" customFormat="1" x14ac:dyDescent="0.25">
      <c r="A47" s="354" t="s">
        <v>842</v>
      </c>
      <c r="B47" s="362" t="s">
        <v>848</v>
      </c>
      <c r="C47" s="356">
        <v>2</v>
      </c>
      <c r="D47" s="356">
        <v>2</v>
      </c>
      <c r="E47" s="357">
        <v>1</v>
      </c>
      <c r="F47" s="356">
        <v>12</v>
      </c>
      <c r="G47" s="358" t="s">
        <v>785</v>
      </c>
      <c r="H47" s="356">
        <v>0</v>
      </c>
      <c r="I47" s="359">
        <v>75874950</v>
      </c>
      <c r="J47" s="359">
        <v>75874950</v>
      </c>
      <c r="K47" s="356">
        <v>0</v>
      </c>
      <c r="L47" s="356">
        <v>0</v>
      </c>
      <c r="M47" s="358" t="s">
        <v>786</v>
      </c>
      <c r="N47" s="358" t="s">
        <v>787</v>
      </c>
      <c r="O47" s="357" t="s">
        <v>788</v>
      </c>
      <c r="P47" s="357">
        <v>6014578000</v>
      </c>
      <c r="Q47" s="360" t="s">
        <v>789</v>
      </c>
    </row>
    <row r="48" spans="1:17" s="353" customFormat="1" x14ac:dyDescent="0.25">
      <c r="A48" s="354" t="s">
        <v>842</v>
      </c>
      <c r="B48" s="362" t="s">
        <v>849</v>
      </c>
      <c r="C48" s="356">
        <v>2</v>
      </c>
      <c r="D48" s="356">
        <v>2</v>
      </c>
      <c r="E48" s="357">
        <v>1</v>
      </c>
      <c r="F48" s="356">
        <v>12</v>
      </c>
      <c r="G48" s="358" t="s">
        <v>785</v>
      </c>
      <c r="H48" s="356">
        <v>0</v>
      </c>
      <c r="I48" s="359">
        <v>174940000</v>
      </c>
      <c r="J48" s="359">
        <v>174940000</v>
      </c>
      <c r="K48" s="356">
        <v>0</v>
      </c>
      <c r="L48" s="356">
        <v>0</v>
      </c>
      <c r="M48" s="358" t="s">
        <v>786</v>
      </c>
      <c r="N48" s="358" t="s">
        <v>787</v>
      </c>
      <c r="O48" s="357" t="s">
        <v>797</v>
      </c>
      <c r="P48" s="357">
        <v>6014578000</v>
      </c>
      <c r="Q48" s="360" t="s">
        <v>798</v>
      </c>
    </row>
    <row r="49" spans="1:17" s="353" customFormat="1" x14ac:dyDescent="0.25">
      <c r="A49" s="354" t="s">
        <v>842</v>
      </c>
      <c r="B49" s="362" t="s">
        <v>850</v>
      </c>
      <c r="C49" s="356">
        <v>2</v>
      </c>
      <c r="D49" s="356">
        <v>2</v>
      </c>
      <c r="E49" s="357">
        <v>1</v>
      </c>
      <c r="F49" s="356">
        <v>12</v>
      </c>
      <c r="G49" s="358" t="s">
        <v>785</v>
      </c>
      <c r="H49" s="356">
        <v>0</v>
      </c>
      <c r="I49" s="359">
        <v>345046508</v>
      </c>
      <c r="J49" s="359">
        <v>345046508</v>
      </c>
      <c r="K49" s="356">
        <v>0</v>
      </c>
      <c r="L49" s="356">
        <v>0</v>
      </c>
      <c r="M49" s="358" t="s">
        <v>786</v>
      </c>
      <c r="N49" s="358" t="s">
        <v>787</v>
      </c>
      <c r="O49" s="357" t="s">
        <v>797</v>
      </c>
      <c r="P49" s="357">
        <v>6014578000</v>
      </c>
      <c r="Q49" s="360" t="s">
        <v>798</v>
      </c>
    </row>
    <row r="50" spans="1:17" s="353" customFormat="1" x14ac:dyDescent="0.25">
      <c r="A50" s="354" t="s">
        <v>842</v>
      </c>
      <c r="B50" s="362" t="s">
        <v>851</v>
      </c>
      <c r="C50" s="356">
        <v>2</v>
      </c>
      <c r="D50" s="356">
        <v>2</v>
      </c>
      <c r="E50" s="357">
        <v>1</v>
      </c>
      <c r="F50" s="356">
        <v>12</v>
      </c>
      <c r="G50" s="358" t="s">
        <v>785</v>
      </c>
      <c r="H50" s="356">
        <v>0</v>
      </c>
      <c r="I50" s="359">
        <v>15811530</v>
      </c>
      <c r="J50" s="359">
        <v>15811530</v>
      </c>
      <c r="K50" s="356">
        <v>0</v>
      </c>
      <c r="L50" s="356">
        <v>0</v>
      </c>
      <c r="M50" s="358" t="s">
        <v>786</v>
      </c>
      <c r="N50" s="358" t="s">
        <v>787</v>
      </c>
      <c r="O50" s="357" t="s">
        <v>788</v>
      </c>
      <c r="P50" s="357">
        <v>6014578000</v>
      </c>
      <c r="Q50" s="360" t="s">
        <v>789</v>
      </c>
    </row>
    <row r="51" spans="1:17" s="353" customFormat="1" x14ac:dyDescent="0.25">
      <c r="A51" s="354" t="s">
        <v>842</v>
      </c>
      <c r="B51" s="362" t="s">
        <v>852</v>
      </c>
      <c r="C51" s="356">
        <v>2</v>
      </c>
      <c r="D51" s="356">
        <v>2</v>
      </c>
      <c r="E51" s="357">
        <v>1</v>
      </c>
      <c r="F51" s="356">
        <v>12</v>
      </c>
      <c r="G51" s="358" t="s">
        <v>785</v>
      </c>
      <c r="H51" s="356">
        <v>0</v>
      </c>
      <c r="I51" s="359">
        <v>19200000</v>
      </c>
      <c r="J51" s="359">
        <v>19200000</v>
      </c>
      <c r="K51" s="356">
        <v>0</v>
      </c>
      <c r="L51" s="356">
        <v>0</v>
      </c>
      <c r="M51" s="358" t="s">
        <v>786</v>
      </c>
      <c r="N51" s="358" t="s">
        <v>787</v>
      </c>
      <c r="O51" s="357" t="s">
        <v>788</v>
      </c>
      <c r="P51" s="357">
        <v>6014578000</v>
      </c>
      <c r="Q51" s="360" t="s">
        <v>789</v>
      </c>
    </row>
    <row r="52" spans="1:17" s="353" customFormat="1" ht="25.5" x14ac:dyDescent="0.25">
      <c r="A52" s="354" t="s">
        <v>842</v>
      </c>
      <c r="B52" s="362" t="s">
        <v>853</v>
      </c>
      <c r="C52" s="356">
        <v>2</v>
      </c>
      <c r="D52" s="356">
        <v>2</v>
      </c>
      <c r="E52" s="357">
        <v>1</v>
      </c>
      <c r="F52" s="356">
        <v>12</v>
      </c>
      <c r="G52" s="358" t="s">
        <v>785</v>
      </c>
      <c r="H52" s="356">
        <v>0</v>
      </c>
      <c r="I52" s="359">
        <v>60000000</v>
      </c>
      <c r="J52" s="359">
        <v>60000000</v>
      </c>
      <c r="K52" s="356">
        <v>0</v>
      </c>
      <c r="L52" s="356">
        <v>0</v>
      </c>
      <c r="M52" s="358" t="s">
        <v>786</v>
      </c>
      <c r="N52" s="358" t="s">
        <v>787</v>
      </c>
      <c r="O52" s="357" t="s">
        <v>788</v>
      </c>
      <c r="P52" s="357">
        <v>6014578000</v>
      </c>
      <c r="Q52" s="360" t="s">
        <v>789</v>
      </c>
    </row>
    <row r="53" spans="1:17" s="353" customFormat="1" ht="25.5" x14ac:dyDescent="0.25">
      <c r="A53" s="354" t="s">
        <v>854</v>
      </c>
      <c r="B53" s="362" t="s">
        <v>855</v>
      </c>
      <c r="C53" s="356">
        <v>2</v>
      </c>
      <c r="D53" s="356">
        <v>2</v>
      </c>
      <c r="E53" s="357">
        <v>1</v>
      </c>
      <c r="F53" s="356">
        <v>12</v>
      </c>
      <c r="G53" s="358" t="s">
        <v>785</v>
      </c>
      <c r="H53" s="356">
        <v>0</v>
      </c>
      <c r="I53" s="359">
        <v>890000000</v>
      </c>
      <c r="J53" s="359">
        <v>890000000</v>
      </c>
      <c r="K53" s="356">
        <v>0</v>
      </c>
      <c r="L53" s="356">
        <v>0</v>
      </c>
      <c r="M53" s="358" t="s">
        <v>786</v>
      </c>
      <c r="N53" s="358" t="s">
        <v>787</v>
      </c>
      <c r="O53" s="357" t="s">
        <v>797</v>
      </c>
      <c r="P53" s="357">
        <v>6014578000</v>
      </c>
      <c r="Q53" s="360" t="s">
        <v>798</v>
      </c>
    </row>
    <row r="54" spans="1:17" s="353" customFormat="1" ht="25.5" x14ac:dyDescent="0.25">
      <c r="A54" s="354" t="s">
        <v>856</v>
      </c>
      <c r="B54" s="362" t="s">
        <v>857</v>
      </c>
      <c r="C54" s="356">
        <v>2</v>
      </c>
      <c r="D54" s="356">
        <v>2</v>
      </c>
      <c r="E54" s="357">
        <v>1</v>
      </c>
      <c r="F54" s="356">
        <v>12</v>
      </c>
      <c r="G54" s="358" t="s">
        <v>785</v>
      </c>
      <c r="H54" s="356">
        <v>0</v>
      </c>
      <c r="I54" s="359">
        <v>15203000000</v>
      </c>
      <c r="J54" s="359">
        <v>15203000000</v>
      </c>
      <c r="K54" s="356">
        <v>0</v>
      </c>
      <c r="L54" s="356">
        <v>0</v>
      </c>
      <c r="M54" s="358" t="s">
        <v>786</v>
      </c>
      <c r="N54" s="358" t="s">
        <v>787</v>
      </c>
      <c r="O54" s="357" t="s">
        <v>797</v>
      </c>
      <c r="P54" s="357">
        <v>6014578000</v>
      </c>
      <c r="Q54" s="360" t="s">
        <v>798</v>
      </c>
    </row>
    <row r="55" spans="1:17" s="353" customFormat="1" ht="38.25" x14ac:dyDescent="0.25">
      <c r="A55" s="354" t="s">
        <v>858</v>
      </c>
      <c r="B55" s="362" t="s">
        <v>859</v>
      </c>
      <c r="C55" s="356">
        <v>2</v>
      </c>
      <c r="D55" s="356">
        <v>2</v>
      </c>
      <c r="E55" s="357">
        <v>1</v>
      </c>
      <c r="F55" s="356">
        <v>12</v>
      </c>
      <c r="G55" s="358" t="s">
        <v>785</v>
      </c>
      <c r="H55" s="356">
        <v>0</v>
      </c>
      <c r="I55" s="359">
        <v>25000000</v>
      </c>
      <c r="J55" s="359">
        <v>25000000</v>
      </c>
      <c r="K55" s="356">
        <v>0</v>
      </c>
      <c r="L55" s="356">
        <v>0</v>
      </c>
      <c r="M55" s="358" t="s">
        <v>786</v>
      </c>
      <c r="N55" s="358" t="s">
        <v>787</v>
      </c>
      <c r="O55" s="357" t="s">
        <v>788</v>
      </c>
      <c r="P55" s="357">
        <v>6014578000</v>
      </c>
      <c r="Q55" s="360" t="s">
        <v>789</v>
      </c>
    </row>
    <row r="56" spans="1:17" s="353" customFormat="1" ht="25.5" x14ac:dyDescent="0.25">
      <c r="A56" s="354" t="s">
        <v>858</v>
      </c>
      <c r="B56" s="362" t="s">
        <v>860</v>
      </c>
      <c r="C56" s="356">
        <v>1</v>
      </c>
      <c r="D56" s="356">
        <v>1</v>
      </c>
      <c r="E56" s="357">
        <v>1</v>
      </c>
      <c r="F56" s="356">
        <v>12</v>
      </c>
      <c r="G56" s="358" t="s">
        <v>785</v>
      </c>
      <c r="H56" s="356">
        <v>0</v>
      </c>
      <c r="I56" s="359">
        <v>607268000</v>
      </c>
      <c r="J56" s="359">
        <v>607268000</v>
      </c>
      <c r="K56" s="356">
        <v>0</v>
      </c>
      <c r="L56" s="356">
        <v>0</v>
      </c>
      <c r="M56" s="358" t="s">
        <v>786</v>
      </c>
      <c r="N56" s="358" t="s">
        <v>787</v>
      </c>
      <c r="O56" s="357" t="s">
        <v>797</v>
      </c>
      <c r="P56" s="357">
        <v>6014578000</v>
      </c>
      <c r="Q56" s="360" t="s">
        <v>798</v>
      </c>
    </row>
    <row r="57" spans="1:17" s="353" customFormat="1" ht="25.5" x14ac:dyDescent="0.25">
      <c r="A57" s="354" t="s">
        <v>858</v>
      </c>
      <c r="B57" s="362" t="s">
        <v>861</v>
      </c>
      <c r="C57" s="356">
        <v>2</v>
      </c>
      <c r="D57" s="356">
        <v>2</v>
      </c>
      <c r="E57" s="357">
        <v>1</v>
      </c>
      <c r="F57" s="356">
        <v>12</v>
      </c>
      <c r="G57" s="358" t="s">
        <v>785</v>
      </c>
      <c r="H57" s="356">
        <v>0</v>
      </c>
      <c r="I57" s="359">
        <v>574515000</v>
      </c>
      <c r="J57" s="359">
        <v>574515000</v>
      </c>
      <c r="K57" s="356">
        <v>0</v>
      </c>
      <c r="L57" s="356">
        <v>0</v>
      </c>
      <c r="M57" s="358" t="s">
        <v>786</v>
      </c>
      <c r="N57" s="358" t="s">
        <v>787</v>
      </c>
      <c r="O57" s="357" t="s">
        <v>797</v>
      </c>
      <c r="P57" s="357">
        <v>6014578000</v>
      </c>
      <c r="Q57" s="360" t="s">
        <v>798</v>
      </c>
    </row>
    <row r="58" spans="1:17" s="353" customFormat="1" x14ac:dyDescent="0.25">
      <c r="A58" s="354" t="s">
        <v>858</v>
      </c>
      <c r="B58" s="362" t="s">
        <v>862</v>
      </c>
      <c r="C58" s="356">
        <v>2</v>
      </c>
      <c r="D58" s="356">
        <v>2</v>
      </c>
      <c r="E58" s="357">
        <v>1</v>
      </c>
      <c r="F58" s="356">
        <v>12</v>
      </c>
      <c r="G58" s="358" t="s">
        <v>785</v>
      </c>
      <c r="H58" s="356">
        <v>0</v>
      </c>
      <c r="I58" s="359">
        <v>430886000</v>
      </c>
      <c r="J58" s="359">
        <v>430886000</v>
      </c>
      <c r="K58" s="356">
        <v>0</v>
      </c>
      <c r="L58" s="356">
        <v>0</v>
      </c>
      <c r="M58" s="358" t="s">
        <v>786</v>
      </c>
      <c r="N58" s="358" t="s">
        <v>787</v>
      </c>
      <c r="O58" s="357" t="s">
        <v>797</v>
      </c>
      <c r="P58" s="357">
        <v>6014578000</v>
      </c>
      <c r="Q58" s="360" t="s">
        <v>798</v>
      </c>
    </row>
    <row r="59" spans="1:17" s="353" customFormat="1" x14ac:dyDescent="0.25">
      <c r="A59" s="354" t="s">
        <v>858</v>
      </c>
      <c r="B59" s="362" t="s">
        <v>863</v>
      </c>
      <c r="C59" s="356">
        <v>2</v>
      </c>
      <c r="D59" s="356">
        <v>2</v>
      </c>
      <c r="E59" s="357">
        <v>1</v>
      </c>
      <c r="F59" s="356">
        <v>12</v>
      </c>
      <c r="G59" s="358" t="s">
        <v>785</v>
      </c>
      <c r="H59" s="356">
        <v>0</v>
      </c>
      <c r="I59" s="359">
        <v>172354000</v>
      </c>
      <c r="J59" s="359">
        <v>172354000</v>
      </c>
      <c r="K59" s="356">
        <v>0</v>
      </c>
      <c r="L59" s="356">
        <v>0</v>
      </c>
      <c r="M59" s="358" t="s">
        <v>786</v>
      </c>
      <c r="N59" s="358" t="s">
        <v>787</v>
      </c>
      <c r="O59" s="357" t="s">
        <v>797</v>
      </c>
      <c r="P59" s="357">
        <v>6014578000</v>
      </c>
      <c r="Q59" s="360" t="s">
        <v>798</v>
      </c>
    </row>
    <row r="60" spans="1:17" s="353" customFormat="1" x14ac:dyDescent="0.25">
      <c r="A60" s="354" t="s">
        <v>858</v>
      </c>
      <c r="B60" s="362" t="s">
        <v>864</v>
      </c>
      <c r="C60" s="356">
        <v>1</v>
      </c>
      <c r="D60" s="356">
        <v>1</v>
      </c>
      <c r="E60" s="357">
        <v>1</v>
      </c>
      <c r="F60" s="356">
        <v>12</v>
      </c>
      <c r="G60" s="358" t="s">
        <v>785</v>
      </c>
      <c r="H60" s="356">
        <v>0</v>
      </c>
      <c r="I60" s="359">
        <v>517064000</v>
      </c>
      <c r="J60" s="359">
        <v>517064000</v>
      </c>
      <c r="K60" s="356">
        <v>0</v>
      </c>
      <c r="L60" s="356">
        <v>0</v>
      </c>
      <c r="M60" s="358" t="s">
        <v>786</v>
      </c>
      <c r="N60" s="358" t="s">
        <v>787</v>
      </c>
      <c r="O60" s="357" t="s">
        <v>797</v>
      </c>
      <c r="P60" s="357">
        <v>6014578000</v>
      </c>
      <c r="Q60" s="360" t="s">
        <v>798</v>
      </c>
    </row>
    <row r="61" spans="1:17" s="353" customFormat="1" x14ac:dyDescent="0.25">
      <c r="A61" s="354" t="s">
        <v>865</v>
      </c>
      <c r="B61" s="362" t="s">
        <v>866</v>
      </c>
      <c r="C61" s="356">
        <v>2</v>
      </c>
      <c r="D61" s="356">
        <v>2</v>
      </c>
      <c r="E61" s="357">
        <v>1</v>
      </c>
      <c r="F61" s="356">
        <v>12</v>
      </c>
      <c r="G61" s="358" t="s">
        <v>785</v>
      </c>
      <c r="H61" s="356">
        <v>0</v>
      </c>
      <c r="I61" s="359">
        <v>30170000</v>
      </c>
      <c r="J61" s="359">
        <v>30170000</v>
      </c>
      <c r="K61" s="356">
        <v>0</v>
      </c>
      <c r="L61" s="356">
        <v>0</v>
      </c>
      <c r="M61" s="358" t="s">
        <v>786</v>
      </c>
      <c r="N61" s="358" t="s">
        <v>787</v>
      </c>
      <c r="O61" s="357" t="s">
        <v>788</v>
      </c>
      <c r="P61" s="357">
        <v>6014578000</v>
      </c>
      <c r="Q61" s="360" t="s">
        <v>789</v>
      </c>
    </row>
    <row r="62" spans="1:17" s="353" customFormat="1" ht="25.5" x14ac:dyDescent="0.25">
      <c r="A62" s="354" t="s">
        <v>867</v>
      </c>
      <c r="B62" s="362" t="s">
        <v>868</v>
      </c>
      <c r="C62" s="356">
        <v>2</v>
      </c>
      <c r="D62" s="356">
        <v>2</v>
      </c>
      <c r="E62" s="357">
        <v>1</v>
      </c>
      <c r="F62" s="356">
        <v>12</v>
      </c>
      <c r="G62" s="358" t="s">
        <v>785</v>
      </c>
      <c r="H62" s="356">
        <v>0</v>
      </c>
      <c r="I62" s="359">
        <v>1665645000</v>
      </c>
      <c r="J62" s="359">
        <v>1665645000</v>
      </c>
      <c r="K62" s="356">
        <v>0</v>
      </c>
      <c r="L62" s="356">
        <v>0</v>
      </c>
      <c r="M62" s="358" t="s">
        <v>786</v>
      </c>
      <c r="N62" s="358" t="s">
        <v>787</v>
      </c>
      <c r="O62" s="357" t="s">
        <v>797</v>
      </c>
      <c r="P62" s="357">
        <v>6014578000</v>
      </c>
      <c r="Q62" s="360" t="s">
        <v>798</v>
      </c>
    </row>
    <row r="63" spans="1:17" s="353" customFormat="1" ht="25.5" x14ac:dyDescent="0.25">
      <c r="A63" s="354" t="s">
        <v>867</v>
      </c>
      <c r="B63" s="362" t="s">
        <v>869</v>
      </c>
      <c r="C63" s="356">
        <v>1</v>
      </c>
      <c r="D63" s="356">
        <v>1</v>
      </c>
      <c r="E63" s="357">
        <v>1</v>
      </c>
      <c r="F63" s="356">
        <v>12</v>
      </c>
      <c r="G63" s="358" t="s">
        <v>785</v>
      </c>
      <c r="H63" s="356">
        <v>0</v>
      </c>
      <c r="I63" s="359">
        <v>960000000</v>
      </c>
      <c r="J63" s="359">
        <v>960000000</v>
      </c>
      <c r="K63" s="356">
        <v>0</v>
      </c>
      <c r="L63" s="356">
        <v>0</v>
      </c>
      <c r="M63" s="358" t="s">
        <v>786</v>
      </c>
      <c r="N63" s="358" t="s">
        <v>787</v>
      </c>
      <c r="O63" s="357" t="s">
        <v>797</v>
      </c>
      <c r="P63" s="357">
        <v>6014578000</v>
      </c>
      <c r="Q63" s="360" t="s">
        <v>798</v>
      </c>
    </row>
    <row r="64" spans="1:17" s="353" customFormat="1" x14ac:dyDescent="0.25">
      <c r="A64" s="354">
        <v>82121500</v>
      </c>
      <c r="B64" s="362" t="s">
        <v>870</v>
      </c>
      <c r="C64" s="356">
        <v>1</v>
      </c>
      <c r="D64" s="356">
        <v>1</v>
      </c>
      <c r="E64" s="357">
        <v>1</v>
      </c>
      <c r="F64" s="356">
        <v>12</v>
      </c>
      <c r="G64" s="358" t="s">
        <v>785</v>
      </c>
      <c r="H64" s="356">
        <v>0</v>
      </c>
      <c r="I64" s="359">
        <v>11800000000</v>
      </c>
      <c r="J64" s="359">
        <v>11800000000</v>
      </c>
      <c r="K64" s="356">
        <v>0</v>
      </c>
      <c r="L64" s="356">
        <v>0</v>
      </c>
      <c r="M64" s="358" t="s">
        <v>786</v>
      </c>
      <c r="N64" s="358" t="s">
        <v>787</v>
      </c>
      <c r="O64" s="357" t="s">
        <v>797</v>
      </c>
      <c r="P64" s="357">
        <v>6014578000</v>
      </c>
      <c r="Q64" s="360" t="s">
        <v>798</v>
      </c>
    </row>
    <row r="65" spans="1:17" s="353" customFormat="1" ht="25.5" x14ac:dyDescent="0.25">
      <c r="A65" s="354" t="s">
        <v>871</v>
      </c>
      <c r="B65" s="361" t="s">
        <v>872</v>
      </c>
      <c r="C65" s="356">
        <v>2</v>
      </c>
      <c r="D65" s="356">
        <v>2</v>
      </c>
      <c r="E65" s="357">
        <v>1</v>
      </c>
      <c r="F65" s="356">
        <v>12</v>
      </c>
      <c r="G65" s="358" t="s">
        <v>785</v>
      </c>
      <c r="H65" s="356">
        <v>0</v>
      </c>
      <c r="I65" s="359">
        <v>53029000</v>
      </c>
      <c r="J65" s="359">
        <v>53029000</v>
      </c>
      <c r="K65" s="356">
        <v>0</v>
      </c>
      <c r="L65" s="356">
        <v>0</v>
      </c>
      <c r="M65" s="358" t="s">
        <v>786</v>
      </c>
      <c r="N65" s="358" t="s">
        <v>787</v>
      </c>
      <c r="O65" s="357" t="s">
        <v>788</v>
      </c>
      <c r="P65" s="357">
        <v>6014578000</v>
      </c>
      <c r="Q65" s="360" t="s">
        <v>789</v>
      </c>
    </row>
    <row r="66" spans="1:17" s="353" customFormat="1" x14ac:dyDescent="0.25">
      <c r="A66" s="354">
        <v>78102200</v>
      </c>
      <c r="B66" s="361" t="s">
        <v>873</v>
      </c>
      <c r="C66" s="356">
        <v>1</v>
      </c>
      <c r="D66" s="356">
        <v>1</v>
      </c>
      <c r="E66" s="357">
        <v>1</v>
      </c>
      <c r="F66" s="356">
        <v>12</v>
      </c>
      <c r="G66" s="358" t="s">
        <v>785</v>
      </c>
      <c r="H66" s="356">
        <v>0</v>
      </c>
      <c r="I66" s="359">
        <v>9306000</v>
      </c>
      <c r="J66" s="359">
        <v>9306000</v>
      </c>
      <c r="K66" s="356">
        <v>0</v>
      </c>
      <c r="L66" s="356">
        <v>0</v>
      </c>
      <c r="M66" s="358" t="s">
        <v>786</v>
      </c>
      <c r="N66" s="358" t="s">
        <v>787</v>
      </c>
      <c r="O66" s="357" t="s">
        <v>788</v>
      </c>
      <c r="P66" s="357">
        <v>6014578000</v>
      </c>
      <c r="Q66" s="360" t="s">
        <v>789</v>
      </c>
    </row>
    <row r="67" spans="1:17" s="353" customFormat="1" ht="25.5" x14ac:dyDescent="0.25">
      <c r="A67" s="354">
        <v>55101506</v>
      </c>
      <c r="B67" s="364" t="s">
        <v>874</v>
      </c>
      <c r="C67" s="356">
        <v>2</v>
      </c>
      <c r="D67" s="356">
        <v>2</v>
      </c>
      <c r="E67" s="357">
        <v>1</v>
      </c>
      <c r="F67" s="356">
        <v>12</v>
      </c>
      <c r="G67" s="358" t="s">
        <v>785</v>
      </c>
      <c r="H67" s="356">
        <v>0</v>
      </c>
      <c r="I67" s="359">
        <v>6000000</v>
      </c>
      <c r="J67" s="359">
        <v>6000000</v>
      </c>
      <c r="K67" s="356">
        <v>0</v>
      </c>
      <c r="L67" s="356">
        <v>0</v>
      </c>
      <c r="M67" s="358" t="s">
        <v>786</v>
      </c>
      <c r="N67" s="358" t="s">
        <v>787</v>
      </c>
      <c r="O67" s="357" t="s">
        <v>788</v>
      </c>
      <c r="P67" s="357">
        <v>6014578000</v>
      </c>
      <c r="Q67" s="360" t="s">
        <v>789</v>
      </c>
    </row>
    <row r="68" spans="1:17" s="353" customFormat="1" x14ac:dyDescent="0.25">
      <c r="A68" s="363" t="s">
        <v>875</v>
      </c>
      <c r="B68" s="364" t="s">
        <v>876</v>
      </c>
      <c r="C68" s="356">
        <v>1</v>
      </c>
      <c r="D68" s="356">
        <v>1</v>
      </c>
      <c r="E68" s="357">
        <v>1</v>
      </c>
      <c r="F68" s="356">
        <v>12</v>
      </c>
      <c r="G68" s="358" t="s">
        <v>785</v>
      </c>
      <c r="H68" s="356">
        <v>0</v>
      </c>
      <c r="I68" s="359">
        <v>410483000</v>
      </c>
      <c r="J68" s="359">
        <v>410483000</v>
      </c>
      <c r="K68" s="356">
        <v>0</v>
      </c>
      <c r="L68" s="356">
        <v>0</v>
      </c>
      <c r="M68" s="358" t="s">
        <v>786</v>
      </c>
      <c r="N68" s="358" t="s">
        <v>787</v>
      </c>
      <c r="O68" s="357" t="s">
        <v>797</v>
      </c>
      <c r="P68" s="357">
        <v>6014578000</v>
      </c>
      <c r="Q68" s="360" t="s">
        <v>798</v>
      </c>
    </row>
    <row r="69" spans="1:17" s="353" customFormat="1" x14ac:dyDescent="0.25">
      <c r="A69" s="354" t="s">
        <v>877</v>
      </c>
      <c r="B69" s="362" t="s">
        <v>878</v>
      </c>
      <c r="C69" s="356">
        <v>1</v>
      </c>
      <c r="D69" s="356">
        <v>1</v>
      </c>
      <c r="E69" s="357">
        <v>1</v>
      </c>
      <c r="F69" s="356">
        <v>12</v>
      </c>
      <c r="G69" s="358" t="s">
        <v>785</v>
      </c>
      <c r="H69" s="356">
        <v>0</v>
      </c>
      <c r="I69" s="359">
        <v>55000000</v>
      </c>
      <c r="J69" s="359">
        <v>55000000</v>
      </c>
      <c r="K69" s="356">
        <v>0</v>
      </c>
      <c r="L69" s="356">
        <v>0</v>
      </c>
      <c r="M69" s="358" t="s">
        <v>786</v>
      </c>
      <c r="N69" s="358" t="s">
        <v>787</v>
      </c>
      <c r="O69" s="357" t="s">
        <v>788</v>
      </c>
      <c r="P69" s="357">
        <v>6014578000</v>
      </c>
      <c r="Q69" s="360" t="s">
        <v>789</v>
      </c>
    </row>
    <row r="70" spans="1:17" s="353" customFormat="1" x14ac:dyDescent="0.25">
      <c r="A70" s="354" t="s">
        <v>879</v>
      </c>
      <c r="B70" s="361" t="s">
        <v>880</v>
      </c>
      <c r="C70" s="356">
        <v>1</v>
      </c>
      <c r="D70" s="356">
        <v>1</v>
      </c>
      <c r="E70" s="357">
        <v>1</v>
      </c>
      <c r="F70" s="356">
        <v>12</v>
      </c>
      <c r="G70" s="358" t="s">
        <v>785</v>
      </c>
      <c r="H70" s="356">
        <v>0</v>
      </c>
      <c r="I70" s="359">
        <v>20000000</v>
      </c>
      <c r="J70" s="359">
        <v>20000000</v>
      </c>
      <c r="K70" s="356">
        <v>0</v>
      </c>
      <c r="L70" s="356">
        <v>0</v>
      </c>
      <c r="M70" s="358" t="s">
        <v>786</v>
      </c>
      <c r="N70" s="358" t="s">
        <v>787</v>
      </c>
      <c r="O70" s="357" t="s">
        <v>788</v>
      </c>
      <c r="P70" s="357">
        <v>6014578000</v>
      </c>
      <c r="Q70" s="360" t="s">
        <v>789</v>
      </c>
    </row>
    <row r="71" spans="1:17" s="353" customFormat="1" x14ac:dyDescent="0.25">
      <c r="A71" s="354" t="s">
        <v>879</v>
      </c>
      <c r="B71" s="362" t="s">
        <v>881</v>
      </c>
      <c r="C71" s="356">
        <v>1</v>
      </c>
      <c r="D71" s="356">
        <v>1</v>
      </c>
      <c r="E71" s="357">
        <v>1</v>
      </c>
      <c r="F71" s="356">
        <v>12</v>
      </c>
      <c r="G71" s="358" t="s">
        <v>785</v>
      </c>
      <c r="H71" s="356">
        <v>0</v>
      </c>
      <c r="I71" s="359">
        <v>1594000000</v>
      </c>
      <c r="J71" s="359">
        <v>1594000000</v>
      </c>
      <c r="K71" s="356">
        <v>0</v>
      </c>
      <c r="L71" s="356">
        <v>0</v>
      </c>
      <c r="M71" s="358" t="s">
        <v>786</v>
      </c>
      <c r="N71" s="358" t="s">
        <v>787</v>
      </c>
      <c r="O71" s="357" t="s">
        <v>797</v>
      </c>
      <c r="P71" s="357">
        <v>6014578000</v>
      </c>
      <c r="Q71" s="360" t="s">
        <v>798</v>
      </c>
    </row>
    <row r="72" spans="1:17" s="353" customFormat="1" x14ac:dyDescent="0.25">
      <c r="A72" s="354" t="s">
        <v>882</v>
      </c>
      <c r="B72" s="365" t="s">
        <v>883</v>
      </c>
      <c r="C72" s="356">
        <v>1</v>
      </c>
      <c r="D72" s="356">
        <v>1</v>
      </c>
      <c r="E72" s="357">
        <v>1</v>
      </c>
      <c r="F72" s="356">
        <v>12</v>
      </c>
      <c r="G72" s="358" t="s">
        <v>785</v>
      </c>
      <c r="H72" s="356">
        <v>0</v>
      </c>
      <c r="I72" s="359">
        <v>199563000</v>
      </c>
      <c r="J72" s="359">
        <v>199563000</v>
      </c>
      <c r="K72" s="356">
        <v>0</v>
      </c>
      <c r="L72" s="356">
        <v>0</v>
      </c>
      <c r="M72" s="358" t="s">
        <v>786</v>
      </c>
      <c r="N72" s="358" t="s">
        <v>787</v>
      </c>
      <c r="O72" s="357" t="s">
        <v>797</v>
      </c>
      <c r="P72" s="357">
        <v>6014578000</v>
      </c>
      <c r="Q72" s="360" t="s">
        <v>798</v>
      </c>
    </row>
    <row r="73" spans="1:17" s="353" customFormat="1" ht="25.5" x14ac:dyDescent="0.25">
      <c r="A73" s="354">
        <v>90150000</v>
      </c>
      <c r="B73" s="364" t="s">
        <v>884</v>
      </c>
      <c r="C73" s="356">
        <v>1</v>
      </c>
      <c r="D73" s="356">
        <v>1</v>
      </c>
      <c r="E73" s="357">
        <v>1</v>
      </c>
      <c r="F73" s="356">
        <v>12</v>
      </c>
      <c r="G73" s="358" t="s">
        <v>785</v>
      </c>
      <c r="H73" s="356">
        <v>0</v>
      </c>
      <c r="I73" s="359">
        <v>412000000</v>
      </c>
      <c r="J73" s="359">
        <v>412000000</v>
      </c>
      <c r="K73" s="356">
        <v>0</v>
      </c>
      <c r="L73" s="356">
        <v>0</v>
      </c>
      <c r="M73" s="358" t="s">
        <v>786</v>
      </c>
      <c r="N73" s="358" t="s">
        <v>787</v>
      </c>
      <c r="O73" s="357" t="s">
        <v>797</v>
      </c>
      <c r="P73" s="357">
        <v>6014578000</v>
      </c>
      <c r="Q73" s="360" t="s">
        <v>798</v>
      </c>
    </row>
    <row r="74" spans="1:17" s="353" customFormat="1" x14ac:dyDescent="0.25">
      <c r="A74" s="354">
        <v>72103300</v>
      </c>
      <c r="B74" s="364" t="s">
        <v>885</v>
      </c>
      <c r="C74" s="356">
        <v>1</v>
      </c>
      <c r="D74" s="356">
        <v>1</v>
      </c>
      <c r="E74" s="357">
        <v>1</v>
      </c>
      <c r="F74" s="356">
        <v>12</v>
      </c>
      <c r="G74" s="358" t="s">
        <v>785</v>
      </c>
      <c r="H74" s="356">
        <v>0</v>
      </c>
      <c r="I74" s="359">
        <v>1672898000</v>
      </c>
      <c r="J74" s="359">
        <v>1672898000</v>
      </c>
      <c r="K74" s="356">
        <v>0</v>
      </c>
      <c r="L74" s="356">
        <v>0</v>
      </c>
      <c r="M74" s="358" t="s">
        <v>786</v>
      </c>
      <c r="N74" s="358" t="s">
        <v>787</v>
      </c>
      <c r="O74" s="357" t="s">
        <v>797</v>
      </c>
      <c r="P74" s="357">
        <v>6014578000</v>
      </c>
      <c r="Q74" s="360" t="s">
        <v>798</v>
      </c>
    </row>
    <row r="75" spans="1:17" s="353" customFormat="1" x14ac:dyDescent="0.25">
      <c r="A75" s="354" t="s">
        <v>882</v>
      </c>
      <c r="B75" s="361" t="s">
        <v>886</v>
      </c>
      <c r="C75" s="356">
        <v>2</v>
      </c>
      <c r="D75" s="356">
        <v>2</v>
      </c>
      <c r="E75" s="357">
        <v>1</v>
      </c>
      <c r="F75" s="356">
        <v>12</v>
      </c>
      <c r="G75" s="358" t="s">
        <v>785</v>
      </c>
      <c r="H75" s="356">
        <v>0</v>
      </c>
      <c r="I75" s="359">
        <v>11150000</v>
      </c>
      <c r="J75" s="359">
        <v>11150000</v>
      </c>
      <c r="K75" s="356">
        <v>0</v>
      </c>
      <c r="L75" s="356">
        <v>0</v>
      </c>
      <c r="M75" s="358" t="s">
        <v>786</v>
      </c>
      <c r="N75" s="358" t="s">
        <v>787</v>
      </c>
      <c r="O75" s="357" t="s">
        <v>797</v>
      </c>
      <c r="P75" s="357">
        <v>6014578000</v>
      </c>
      <c r="Q75" s="360" t="s">
        <v>798</v>
      </c>
    </row>
    <row r="76" spans="1:17" s="353" customFormat="1" x14ac:dyDescent="0.25">
      <c r="A76" s="354" t="s">
        <v>882</v>
      </c>
      <c r="B76" s="361" t="s">
        <v>887</v>
      </c>
      <c r="C76" s="356">
        <v>2</v>
      </c>
      <c r="D76" s="356">
        <v>2</v>
      </c>
      <c r="E76" s="357">
        <v>1</v>
      </c>
      <c r="F76" s="356">
        <v>12</v>
      </c>
      <c r="G76" s="358" t="s">
        <v>785</v>
      </c>
      <c r="H76" s="356">
        <v>0</v>
      </c>
      <c r="I76" s="359">
        <v>430000</v>
      </c>
      <c r="J76" s="359">
        <v>430000</v>
      </c>
      <c r="K76" s="356">
        <v>0</v>
      </c>
      <c r="L76" s="356">
        <v>0</v>
      </c>
      <c r="M76" s="358" t="s">
        <v>786</v>
      </c>
      <c r="N76" s="358" t="s">
        <v>787</v>
      </c>
      <c r="O76" s="357" t="s">
        <v>788</v>
      </c>
      <c r="P76" s="357">
        <v>6014578000</v>
      </c>
      <c r="Q76" s="360" t="s">
        <v>789</v>
      </c>
    </row>
    <row r="77" spans="1:17" s="353" customFormat="1" ht="25.5" x14ac:dyDescent="0.25">
      <c r="A77" s="354" t="s">
        <v>882</v>
      </c>
      <c r="B77" s="361" t="s">
        <v>888</v>
      </c>
      <c r="C77" s="356">
        <v>2</v>
      </c>
      <c r="D77" s="356">
        <v>2</v>
      </c>
      <c r="E77" s="357">
        <v>1</v>
      </c>
      <c r="F77" s="356">
        <v>12</v>
      </c>
      <c r="G77" s="358" t="s">
        <v>785</v>
      </c>
      <c r="H77" s="356">
        <v>0</v>
      </c>
      <c r="I77" s="359">
        <v>5058000</v>
      </c>
      <c r="J77" s="359">
        <v>5058000</v>
      </c>
      <c r="K77" s="356">
        <v>0</v>
      </c>
      <c r="L77" s="356">
        <v>0</v>
      </c>
      <c r="M77" s="358" t="s">
        <v>786</v>
      </c>
      <c r="N77" s="358" t="s">
        <v>787</v>
      </c>
      <c r="O77" s="357" t="s">
        <v>788</v>
      </c>
      <c r="P77" s="357">
        <v>6014578000</v>
      </c>
      <c r="Q77" s="360" t="s">
        <v>789</v>
      </c>
    </row>
    <row r="78" spans="1:17" s="353" customFormat="1" ht="25.5" x14ac:dyDescent="0.25">
      <c r="A78" s="354" t="s">
        <v>882</v>
      </c>
      <c r="B78" s="361" t="s">
        <v>889</v>
      </c>
      <c r="C78" s="356">
        <v>2</v>
      </c>
      <c r="D78" s="356">
        <v>2</v>
      </c>
      <c r="E78" s="357">
        <v>1</v>
      </c>
      <c r="F78" s="356">
        <v>12</v>
      </c>
      <c r="G78" s="358" t="s">
        <v>785</v>
      </c>
      <c r="H78" s="356">
        <v>0</v>
      </c>
      <c r="I78" s="359">
        <v>180000000</v>
      </c>
      <c r="J78" s="359">
        <v>180000000</v>
      </c>
      <c r="K78" s="356">
        <v>0</v>
      </c>
      <c r="L78" s="356">
        <v>0</v>
      </c>
      <c r="M78" s="358" t="s">
        <v>786</v>
      </c>
      <c r="N78" s="358" t="s">
        <v>787</v>
      </c>
      <c r="O78" s="357" t="s">
        <v>797</v>
      </c>
      <c r="P78" s="357">
        <v>6014578000</v>
      </c>
      <c r="Q78" s="360" t="s">
        <v>798</v>
      </c>
    </row>
    <row r="79" spans="1:17" s="353" customFormat="1" ht="25.5" x14ac:dyDescent="0.25">
      <c r="A79" s="354" t="s">
        <v>882</v>
      </c>
      <c r="B79" s="361" t="s">
        <v>890</v>
      </c>
      <c r="C79" s="356">
        <v>2</v>
      </c>
      <c r="D79" s="356">
        <v>2</v>
      </c>
      <c r="E79" s="357">
        <v>1</v>
      </c>
      <c r="F79" s="356">
        <v>12</v>
      </c>
      <c r="G79" s="358" t="s">
        <v>785</v>
      </c>
      <c r="H79" s="356">
        <v>0</v>
      </c>
      <c r="I79" s="359">
        <v>254095000</v>
      </c>
      <c r="J79" s="359">
        <v>254095000</v>
      </c>
      <c r="K79" s="356">
        <v>0</v>
      </c>
      <c r="L79" s="356">
        <v>0</v>
      </c>
      <c r="M79" s="358" t="s">
        <v>786</v>
      </c>
      <c r="N79" s="358" t="s">
        <v>787</v>
      </c>
      <c r="O79" s="357" t="s">
        <v>797</v>
      </c>
      <c r="P79" s="357">
        <v>6014578000</v>
      </c>
      <c r="Q79" s="360" t="s">
        <v>798</v>
      </c>
    </row>
    <row r="80" spans="1:17" s="353" customFormat="1" x14ac:dyDescent="0.25">
      <c r="A80" s="354" t="s">
        <v>882</v>
      </c>
      <c r="B80" s="361" t="s">
        <v>891</v>
      </c>
      <c r="C80" s="356">
        <v>2</v>
      </c>
      <c r="D80" s="356">
        <v>2</v>
      </c>
      <c r="E80" s="357">
        <v>1</v>
      </c>
      <c r="F80" s="356">
        <v>12</v>
      </c>
      <c r="G80" s="358" t="s">
        <v>785</v>
      </c>
      <c r="H80" s="356">
        <v>0</v>
      </c>
      <c r="I80" s="359">
        <v>4460000</v>
      </c>
      <c r="J80" s="359">
        <v>4460000</v>
      </c>
      <c r="K80" s="356">
        <v>0</v>
      </c>
      <c r="L80" s="356">
        <v>0</v>
      </c>
      <c r="M80" s="358" t="s">
        <v>786</v>
      </c>
      <c r="N80" s="358" t="s">
        <v>787</v>
      </c>
      <c r="O80" s="357" t="s">
        <v>788</v>
      </c>
      <c r="P80" s="357">
        <v>6014578000</v>
      </c>
      <c r="Q80" s="360" t="s">
        <v>789</v>
      </c>
    </row>
    <row r="81" spans="1:17" s="353" customFormat="1" x14ac:dyDescent="0.25">
      <c r="A81" s="354" t="s">
        <v>892</v>
      </c>
      <c r="B81" s="361" t="s">
        <v>893</v>
      </c>
      <c r="C81" s="356">
        <v>2</v>
      </c>
      <c r="D81" s="356">
        <v>2</v>
      </c>
      <c r="E81" s="357">
        <v>1</v>
      </c>
      <c r="F81" s="356">
        <v>12</v>
      </c>
      <c r="G81" s="358" t="s">
        <v>785</v>
      </c>
      <c r="H81" s="356">
        <v>0</v>
      </c>
      <c r="I81" s="359">
        <v>37509000</v>
      </c>
      <c r="J81" s="359">
        <v>37509000</v>
      </c>
      <c r="K81" s="356">
        <v>0</v>
      </c>
      <c r="L81" s="356">
        <v>0</v>
      </c>
      <c r="M81" s="358" t="s">
        <v>786</v>
      </c>
      <c r="N81" s="358" t="s">
        <v>787</v>
      </c>
      <c r="O81" s="357" t="s">
        <v>788</v>
      </c>
      <c r="P81" s="357">
        <v>6014578000</v>
      </c>
      <c r="Q81" s="360" t="s">
        <v>789</v>
      </c>
    </row>
    <row r="82" spans="1:17" s="353" customFormat="1" ht="25.5" x14ac:dyDescent="0.25">
      <c r="A82" s="354" t="s">
        <v>894</v>
      </c>
      <c r="B82" s="364" t="s">
        <v>895</v>
      </c>
      <c r="C82" s="356">
        <v>2</v>
      </c>
      <c r="D82" s="356">
        <v>2</v>
      </c>
      <c r="E82" s="357">
        <v>1</v>
      </c>
      <c r="F82" s="356">
        <v>12</v>
      </c>
      <c r="G82" s="358" t="s">
        <v>785</v>
      </c>
      <c r="H82" s="356">
        <v>0</v>
      </c>
      <c r="I82" s="359">
        <v>31565000</v>
      </c>
      <c r="J82" s="359">
        <v>31565000</v>
      </c>
      <c r="K82" s="356">
        <v>0</v>
      </c>
      <c r="L82" s="356">
        <v>0</v>
      </c>
      <c r="M82" s="358" t="s">
        <v>786</v>
      </c>
      <c r="N82" s="358" t="s">
        <v>787</v>
      </c>
      <c r="O82" s="357" t="s">
        <v>788</v>
      </c>
      <c r="P82" s="357">
        <v>6014578000</v>
      </c>
      <c r="Q82" s="360" t="s">
        <v>789</v>
      </c>
    </row>
    <row r="83" spans="1:17" s="353" customFormat="1" ht="25.5" x14ac:dyDescent="0.25">
      <c r="A83" s="354" t="s">
        <v>896</v>
      </c>
      <c r="B83" s="355" t="s">
        <v>897</v>
      </c>
      <c r="C83" s="356">
        <v>2</v>
      </c>
      <c r="D83" s="356">
        <v>2</v>
      </c>
      <c r="E83" s="357">
        <v>1</v>
      </c>
      <c r="F83" s="356">
        <v>12</v>
      </c>
      <c r="G83" s="358" t="s">
        <v>785</v>
      </c>
      <c r="H83" s="356">
        <v>0</v>
      </c>
      <c r="I83" s="359">
        <v>825000000</v>
      </c>
      <c r="J83" s="359">
        <v>825000000</v>
      </c>
      <c r="K83" s="356">
        <v>0</v>
      </c>
      <c r="L83" s="356">
        <v>0</v>
      </c>
      <c r="M83" s="358" t="s">
        <v>786</v>
      </c>
      <c r="N83" s="358" t="s">
        <v>787</v>
      </c>
      <c r="O83" s="357" t="s">
        <v>797</v>
      </c>
      <c r="P83" s="357">
        <v>6014578000</v>
      </c>
      <c r="Q83" s="360" t="s">
        <v>798</v>
      </c>
    </row>
    <row r="84" spans="1:17" s="353" customFormat="1" x14ac:dyDescent="0.25">
      <c r="A84" s="354" t="s">
        <v>898</v>
      </c>
      <c r="B84" s="364" t="s">
        <v>899</v>
      </c>
      <c r="C84" s="356">
        <v>2</v>
      </c>
      <c r="D84" s="356">
        <v>2</v>
      </c>
      <c r="E84" s="357">
        <v>1</v>
      </c>
      <c r="F84" s="356">
        <v>12</v>
      </c>
      <c r="G84" s="358" t="s">
        <v>785</v>
      </c>
      <c r="H84" s="356">
        <v>0</v>
      </c>
      <c r="I84" s="359">
        <v>50000000</v>
      </c>
      <c r="J84" s="359">
        <v>50000000</v>
      </c>
      <c r="K84" s="356">
        <v>0</v>
      </c>
      <c r="L84" s="356">
        <v>0</v>
      </c>
      <c r="M84" s="358" t="s">
        <v>786</v>
      </c>
      <c r="N84" s="358" t="s">
        <v>787</v>
      </c>
      <c r="O84" s="357" t="s">
        <v>788</v>
      </c>
      <c r="P84" s="357">
        <v>6014578000</v>
      </c>
      <c r="Q84" s="360" t="s">
        <v>789</v>
      </c>
    </row>
    <row r="85" spans="1:17" s="353" customFormat="1" ht="38.25" x14ac:dyDescent="0.25">
      <c r="A85" s="354" t="s">
        <v>900</v>
      </c>
      <c r="B85" s="364" t="s">
        <v>901</v>
      </c>
      <c r="C85" s="356">
        <v>2</v>
      </c>
      <c r="D85" s="356">
        <v>2</v>
      </c>
      <c r="E85" s="357">
        <v>1</v>
      </c>
      <c r="F85" s="356">
        <v>12</v>
      </c>
      <c r="G85" s="358" t="s">
        <v>785</v>
      </c>
      <c r="H85" s="356">
        <v>0</v>
      </c>
      <c r="I85" s="359">
        <v>38312000</v>
      </c>
      <c r="J85" s="359">
        <v>38312000</v>
      </c>
      <c r="K85" s="356">
        <v>0</v>
      </c>
      <c r="L85" s="356">
        <v>0</v>
      </c>
      <c r="M85" s="358" t="s">
        <v>786</v>
      </c>
      <c r="N85" s="358" t="s">
        <v>787</v>
      </c>
      <c r="O85" s="357" t="s">
        <v>788</v>
      </c>
      <c r="P85" s="357">
        <v>6014578000</v>
      </c>
      <c r="Q85" s="360" t="s">
        <v>789</v>
      </c>
    </row>
    <row r="86" spans="1:17" s="353" customFormat="1" ht="15" x14ac:dyDescent="0.25">
      <c r="A86" s="366" t="s">
        <v>902</v>
      </c>
      <c r="B86" s="367" t="s">
        <v>903</v>
      </c>
      <c r="C86" s="356">
        <v>2</v>
      </c>
      <c r="D86" s="356">
        <v>2</v>
      </c>
      <c r="E86" s="357">
        <v>1</v>
      </c>
      <c r="F86" s="356">
        <v>12</v>
      </c>
      <c r="G86" s="358" t="s">
        <v>785</v>
      </c>
      <c r="H86" s="356">
        <v>0</v>
      </c>
      <c r="I86" s="359">
        <v>8000000</v>
      </c>
      <c r="J86" s="359">
        <v>8000000</v>
      </c>
      <c r="K86" s="356">
        <v>0</v>
      </c>
      <c r="L86" s="356">
        <v>0</v>
      </c>
      <c r="M86" s="358" t="s">
        <v>786</v>
      </c>
      <c r="N86" s="358" t="s">
        <v>787</v>
      </c>
      <c r="O86" s="357" t="s">
        <v>788</v>
      </c>
      <c r="P86" s="357">
        <v>6014578000</v>
      </c>
      <c r="Q86" s="360" t="s">
        <v>789</v>
      </c>
    </row>
    <row r="87" spans="1:17" s="353" customFormat="1" x14ac:dyDescent="0.25">
      <c r="A87" s="354" t="s">
        <v>904</v>
      </c>
      <c r="B87" s="368" t="s">
        <v>905</v>
      </c>
      <c r="C87" s="356">
        <v>2</v>
      </c>
      <c r="D87" s="356">
        <v>2</v>
      </c>
      <c r="E87" s="357">
        <v>1</v>
      </c>
      <c r="F87" s="356">
        <v>12</v>
      </c>
      <c r="G87" s="358" t="s">
        <v>785</v>
      </c>
      <c r="H87" s="356">
        <v>0</v>
      </c>
      <c r="I87" s="359">
        <v>200000000</v>
      </c>
      <c r="J87" s="359">
        <v>200000000</v>
      </c>
      <c r="K87" s="356">
        <v>0</v>
      </c>
      <c r="L87" s="356">
        <v>0</v>
      </c>
      <c r="M87" s="358" t="s">
        <v>786</v>
      </c>
      <c r="N87" s="358" t="s">
        <v>787</v>
      </c>
      <c r="O87" s="357" t="s">
        <v>797</v>
      </c>
      <c r="P87" s="357">
        <v>6014578000</v>
      </c>
      <c r="Q87" s="360" t="s">
        <v>798</v>
      </c>
    </row>
    <row r="88" spans="1:17" s="353" customFormat="1" x14ac:dyDescent="0.25">
      <c r="A88" s="369" t="s">
        <v>906</v>
      </c>
      <c r="B88" s="370" t="s">
        <v>907</v>
      </c>
      <c r="C88" s="371">
        <v>2</v>
      </c>
      <c r="D88" s="371">
        <v>2</v>
      </c>
      <c r="E88" s="372">
        <v>1</v>
      </c>
      <c r="F88" s="371">
        <v>12</v>
      </c>
      <c r="G88" s="373" t="s">
        <v>785</v>
      </c>
      <c r="H88" s="371">
        <v>0</v>
      </c>
      <c r="I88" s="374">
        <v>23000000</v>
      </c>
      <c r="J88" s="374">
        <v>23000000</v>
      </c>
      <c r="K88" s="371">
        <v>0</v>
      </c>
      <c r="L88" s="371">
        <v>0</v>
      </c>
      <c r="M88" s="373" t="s">
        <v>786</v>
      </c>
      <c r="N88" s="373" t="s">
        <v>787</v>
      </c>
      <c r="O88" s="372" t="s">
        <v>788</v>
      </c>
      <c r="P88" s="372">
        <v>6014578000</v>
      </c>
      <c r="Q88" s="375" t="s">
        <v>789</v>
      </c>
    </row>
    <row r="89" spans="1:17" ht="15.75" x14ac:dyDescent="0.25">
      <c r="A89" s="680" t="s">
        <v>908</v>
      </c>
      <c r="B89" s="680"/>
      <c r="C89" s="680"/>
      <c r="D89" s="680"/>
      <c r="E89" s="680"/>
      <c r="F89" s="680"/>
      <c r="G89" s="680"/>
      <c r="H89" s="680"/>
      <c r="I89" s="376">
        <f>SUM(I8:I88)</f>
        <v>64669737000.005005</v>
      </c>
      <c r="J89" s="338">
        <f>SUM(J8:J88)</f>
        <v>64669737000.005005</v>
      </c>
    </row>
    <row r="90" spans="1:17" ht="15" x14ac:dyDescent="0.25">
      <c r="A90" s="377"/>
      <c r="B90" s="377"/>
      <c r="C90" s="377"/>
      <c r="D90" s="377"/>
      <c r="E90" s="377"/>
      <c r="F90" s="377"/>
      <c r="G90" s="377"/>
      <c r="H90" s="377"/>
    </row>
    <row r="91" spans="1:17" ht="32.25" customHeight="1" x14ac:dyDescent="0.2">
      <c r="A91" s="681" t="s">
        <v>909</v>
      </c>
      <c r="B91" s="681"/>
      <c r="C91" s="681"/>
      <c r="D91" s="681"/>
      <c r="E91" s="681"/>
      <c r="F91" s="681"/>
      <c r="G91" s="681"/>
      <c r="H91" s="681"/>
      <c r="I91" s="681"/>
      <c r="J91" s="378"/>
      <c r="K91" s="378"/>
      <c r="L91" s="378"/>
      <c r="M91" s="378"/>
      <c r="N91" s="378"/>
      <c r="O91" s="378"/>
      <c r="P91" s="378"/>
      <c r="Q91" s="378"/>
    </row>
    <row r="92" spans="1:17" x14ac:dyDescent="0.2">
      <c r="A92" s="379"/>
      <c r="B92" s="379"/>
      <c r="C92" s="379"/>
      <c r="D92" s="379"/>
      <c r="E92" s="380"/>
      <c r="F92" s="379"/>
      <c r="G92" s="379"/>
      <c r="H92" s="379"/>
      <c r="I92" s="381"/>
      <c r="J92" s="381"/>
      <c r="K92" s="379"/>
      <c r="L92" s="379"/>
      <c r="M92" s="382"/>
      <c r="N92" s="379"/>
      <c r="O92" s="379"/>
      <c r="P92" s="379"/>
      <c r="Q92" s="383"/>
    </row>
    <row r="93" spans="1:17" ht="29.25" customHeight="1" x14ac:dyDescent="0.25">
      <c r="A93" s="674" t="s">
        <v>910</v>
      </c>
      <c r="B93" s="674"/>
      <c r="C93" s="674"/>
      <c r="D93" s="674"/>
      <c r="E93" s="674"/>
      <c r="F93" s="674"/>
      <c r="G93" s="674"/>
      <c r="H93" s="674"/>
      <c r="I93" s="674"/>
      <c r="J93" s="381"/>
      <c r="K93" s="384"/>
      <c r="L93" s="384"/>
      <c r="M93" s="384"/>
      <c r="N93" s="384"/>
      <c r="O93" s="384"/>
      <c r="P93" s="384"/>
      <c r="Q93" s="383"/>
    </row>
    <row r="94" spans="1:17" x14ac:dyDescent="0.2">
      <c r="A94" s="385"/>
      <c r="B94" s="385"/>
      <c r="C94" s="385"/>
      <c r="D94" s="385"/>
      <c r="E94" s="385"/>
      <c r="F94" s="385"/>
      <c r="G94" s="385"/>
      <c r="H94" s="385"/>
      <c r="I94" s="386"/>
      <c r="J94" s="386"/>
      <c r="K94" s="385"/>
      <c r="L94" s="385"/>
      <c r="M94" s="385"/>
      <c r="N94" s="385"/>
      <c r="O94" s="385"/>
      <c r="P94" s="385"/>
      <c r="Q94" s="383"/>
    </row>
    <row r="95" spans="1:17" x14ac:dyDescent="0.2">
      <c r="A95" s="385"/>
      <c r="B95" s="385"/>
      <c r="C95" s="385"/>
      <c r="D95" s="385"/>
      <c r="E95" s="385"/>
      <c r="F95" s="385"/>
      <c r="G95" s="385"/>
      <c r="H95" s="385"/>
      <c r="I95" s="386"/>
      <c r="J95" s="386"/>
      <c r="K95" s="385"/>
      <c r="L95" s="385"/>
      <c r="M95" s="385"/>
      <c r="N95" s="385"/>
      <c r="O95" s="385"/>
      <c r="P95" s="385"/>
      <c r="Q95" s="383"/>
    </row>
  </sheetData>
  <mergeCells count="6">
    <mergeCell ref="A93:I93"/>
    <mergeCell ref="A1:Q1"/>
    <mergeCell ref="A2:Q2"/>
    <mergeCell ref="A6:Q6"/>
    <mergeCell ref="A89:H89"/>
    <mergeCell ref="A91:I91"/>
  </mergeCells>
  <hyperlinks>
    <hyperlink ref="Q16" r:id="rId1" xr:uid="{00000000-0004-0000-0400-000000000000}"/>
    <hyperlink ref="Q12" r:id="rId2" xr:uid="{00000000-0004-0000-0400-000001000000}"/>
    <hyperlink ref="Q19" r:id="rId3" xr:uid="{00000000-0004-0000-0400-000002000000}"/>
    <hyperlink ref="Q20:Q22" r:id="rId4" display="ALVARO.ECHEVERRI@IMPRENTA.GOV.CO" xr:uid="{00000000-0004-0000-0400-000003000000}"/>
    <hyperlink ref="Q25" r:id="rId5" xr:uid="{00000000-0004-0000-0400-000004000000}"/>
    <hyperlink ref="Q30:Q32" r:id="rId6" display="ALVARO.ECHEVERRI@IMPRENTA.GOV.CO" xr:uid="{00000000-0004-0000-0400-000005000000}"/>
    <hyperlink ref="Q35:Q42" r:id="rId7" display="ALVARO.ECHEVERRI@IMPRENTA.GOV.CO" xr:uid="{00000000-0004-0000-0400-000006000000}"/>
    <hyperlink ref="Q48:Q49" r:id="rId8" display="ALVARO.ECHEVERRI@IMPRENTA.GOV.CO" xr:uid="{00000000-0004-0000-0400-000007000000}"/>
    <hyperlink ref="Q53:Q54" r:id="rId9" display="ALVARO.ECHEVERRI@IMPRENTA.GOV.CO" xr:uid="{00000000-0004-0000-0400-000008000000}"/>
    <hyperlink ref="Q56:Q60" r:id="rId10" display="ALVARO.ECHEVERRI@IMPRENTA.GOV.CO" xr:uid="{00000000-0004-0000-0400-000009000000}"/>
    <hyperlink ref="Q62:Q64" r:id="rId11" display="ALVARO.ECHEVERRI@IMPRENTA.GOV.CO" xr:uid="{00000000-0004-0000-0400-00000A000000}"/>
    <hyperlink ref="Q68" r:id="rId12" xr:uid="{00000000-0004-0000-0400-00000B000000}"/>
    <hyperlink ref="Q71:Q75" r:id="rId13" display="ALVARO.ECHEVERRI@IMPRENTA.GOV.CO" xr:uid="{00000000-0004-0000-0400-00000C000000}"/>
    <hyperlink ref="Q78:Q79" r:id="rId14" display="ALVARO.ECHEVERRI@IMPRENTA.GOV.CO" xr:uid="{00000000-0004-0000-0400-00000D000000}"/>
    <hyperlink ref="Q83" r:id="rId15" xr:uid="{00000000-0004-0000-0400-00000E000000}"/>
    <hyperlink ref="Q87" r:id="rId16" xr:uid="{00000000-0004-0000-0400-00000F000000}"/>
    <hyperlink ref="Q8:Q11" r:id="rId17" display="ALVARO.ECHEVERRI@IMPRENTA.GOV.CO" xr:uid="{00000000-0004-0000-0400-000010000000}"/>
    <hyperlink ref="Q13:Q15" r:id="rId18" display="ALVARO.ECHEVERRI@IMPRENTA.GOV.CO" xr:uid="{00000000-0004-0000-0400-000011000000}"/>
    <hyperlink ref="Q17:Q18" r:id="rId19" display="ALVARO.ECHEVERRI@IMPRENTA.GOV.CO" xr:uid="{00000000-0004-0000-0400-000012000000}"/>
    <hyperlink ref="Q23:Q24" r:id="rId20" display="ALVARO.ECHEVERRI@IMPRENTA.GOV.CO" xr:uid="{00000000-0004-0000-0400-000013000000}"/>
    <hyperlink ref="Q26:Q29" r:id="rId21" display="ALVARO.ECHEVERRI@IMPRENTA.GOV.CO" xr:uid="{00000000-0004-0000-0400-000014000000}"/>
    <hyperlink ref="Q33:Q34" r:id="rId22" display="ALVARO.ECHEVERRI@IMPRENTA.GOV.CO" xr:uid="{00000000-0004-0000-0400-000015000000}"/>
    <hyperlink ref="Q43:Q47" r:id="rId23" display="ALVARO.ECHEVERRI@IMPRENTA.GOV.CO" xr:uid="{00000000-0004-0000-0400-000016000000}"/>
    <hyperlink ref="Q50:Q52" r:id="rId24" display="ALVARO.ECHEVERRI@IMPRENTA.GOV.CO" xr:uid="{00000000-0004-0000-0400-000017000000}"/>
    <hyperlink ref="Q55" r:id="rId25" display="ALVARO.ECHEVERRI@IMPRENTA.GOV.CO" xr:uid="{00000000-0004-0000-0400-000018000000}"/>
    <hyperlink ref="Q61" r:id="rId26" display="ALVARO.ECHEVERRI@IMPRENTA.GOV.CO" xr:uid="{00000000-0004-0000-0400-000019000000}"/>
    <hyperlink ref="Q65:Q67" r:id="rId27" display="ALVARO.ECHEVERRI@IMPRENTA.GOV.CO" xr:uid="{00000000-0004-0000-0400-00001A000000}"/>
    <hyperlink ref="Q69:Q70" r:id="rId28" display="ALVARO.ECHEVERRI@IMPRENTA.GOV.CO" xr:uid="{00000000-0004-0000-0400-00001B000000}"/>
    <hyperlink ref="Q76:Q77" r:id="rId29" display="ALVARO.ECHEVERRI@IMPRENTA.GOV.CO" xr:uid="{00000000-0004-0000-0400-00001C000000}"/>
    <hyperlink ref="Q80:Q82" r:id="rId30" display="ALVARO.ECHEVERRI@IMPRENTA.GOV.CO" xr:uid="{00000000-0004-0000-0400-00001D000000}"/>
    <hyperlink ref="Q84:Q86" r:id="rId31" display="ALVARO.ECHEVERRI@IMPRENTA.GOV.CO" xr:uid="{00000000-0004-0000-0400-00001E000000}"/>
    <hyperlink ref="Q88" r:id="rId32" display="ALVARO.ECHEVERRI@IMPRENTA.GOV.CO" xr:uid="{00000000-0004-0000-0400-00001F000000}"/>
  </hyperlinks>
  <pageMargins left="0.7" right="0.7" top="0.75" bottom="0.75" header="0.3" footer="0.3"/>
  <drawing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31"/>
  <sheetViews>
    <sheetView workbookViewId="0">
      <selection sqref="A1:XFD1048576"/>
    </sheetView>
  </sheetViews>
  <sheetFormatPr baseColWidth="10" defaultColWidth="11.5703125" defaultRowHeight="15" x14ac:dyDescent="0.25"/>
  <cols>
    <col min="1" max="1" width="11.5703125" style="3"/>
    <col min="2" max="2" width="10" style="319" customWidth="1"/>
    <col min="3" max="3" width="48.85546875" style="3" hidden="1" customWidth="1"/>
    <col min="4" max="4" width="60.85546875" style="3" customWidth="1"/>
    <col min="5" max="5" width="55.85546875" style="3" customWidth="1"/>
    <col min="6" max="6" width="35" style="3" customWidth="1"/>
    <col min="7" max="7" width="25.42578125" style="451" customWidth="1"/>
    <col min="8" max="8" width="31.28515625" style="3" hidden="1" customWidth="1"/>
    <col min="9" max="16384" width="11.5703125" style="3"/>
  </cols>
  <sheetData>
    <row r="1" spans="2:8" ht="18" x14ac:dyDescent="0.25">
      <c r="B1" s="594" t="s">
        <v>146</v>
      </c>
      <c r="C1" s="594"/>
      <c r="D1" s="594"/>
      <c r="E1" s="594"/>
      <c r="F1" s="594"/>
      <c r="G1" s="594"/>
      <c r="H1" s="594"/>
    </row>
    <row r="2" spans="2:8" ht="15.75" x14ac:dyDescent="0.25">
      <c r="B2" s="595" t="s">
        <v>961</v>
      </c>
      <c r="C2" s="595"/>
      <c r="D2" s="595"/>
      <c r="E2" s="595"/>
      <c r="F2" s="595"/>
      <c r="G2" s="595"/>
      <c r="H2" s="595"/>
    </row>
    <row r="3" spans="2:8" x14ac:dyDescent="0.25">
      <c r="B3" s="3"/>
    </row>
    <row r="4" spans="2:8" ht="18" x14ac:dyDescent="0.25">
      <c r="B4" s="594" t="s">
        <v>962</v>
      </c>
      <c r="C4" s="594"/>
      <c r="D4" s="594"/>
      <c r="E4" s="594"/>
      <c r="F4" s="594"/>
      <c r="G4" s="594"/>
      <c r="H4" s="594"/>
    </row>
    <row r="5" spans="2:8" ht="18" x14ac:dyDescent="0.25">
      <c r="B5" s="594"/>
      <c r="C5" s="594"/>
      <c r="D5" s="594"/>
      <c r="E5" s="594"/>
      <c r="F5" s="594"/>
      <c r="G5" s="594"/>
      <c r="H5" s="401"/>
    </row>
    <row r="6" spans="2:8" ht="15.75" x14ac:dyDescent="0.25">
      <c r="B6" s="546" t="s">
        <v>698</v>
      </c>
      <c r="C6" s="397"/>
      <c r="D6" s="547" t="s">
        <v>280</v>
      </c>
      <c r="E6" s="547" t="s">
        <v>281</v>
      </c>
      <c r="F6" s="547" t="s">
        <v>5</v>
      </c>
      <c r="G6" s="694" t="s">
        <v>6</v>
      </c>
      <c r="H6" s="696" t="s">
        <v>341</v>
      </c>
    </row>
    <row r="7" spans="2:8" ht="16.5" thickBot="1" x14ac:dyDescent="0.3">
      <c r="B7" s="692"/>
      <c r="C7" s="452" t="s">
        <v>699</v>
      </c>
      <c r="D7" s="693"/>
      <c r="E7" s="693"/>
      <c r="F7" s="693"/>
      <c r="G7" s="695"/>
      <c r="H7" s="697"/>
    </row>
    <row r="8" spans="2:8" s="456" customFormat="1" ht="45.75" thickTop="1" x14ac:dyDescent="0.25">
      <c r="B8" s="688">
        <v>1</v>
      </c>
      <c r="C8" s="453"/>
      <c r="D8" s="689" t="s">
        <v>963</v>
      </c>
      <c r="E8" s="689" t="s">
        <v>964</v>
      </c>
      <c r="F8" s="454" t="s">
        <v>965</v>
      </c>
      <c r="G8" s="690" t="s">
        <v>20</v>
      </c>
      <c r="H8" s="455"/>
    </row>
    <row r="9" spans="2:8" s="456" customFormat="1" ht="30" x14ac:dyDescent="0.25">
      <c r="B9" s="682"/>
      <c r="C9" s="457"/>
      <c r="D9" s="685"/>
      <c r="E9" s="685"/>
      <c r="F9" s="400" t="s">
        <v>966</v>
      </c>
      <c r="G9" s="691"/>
      <c r="H9" s="455"/>
    </row>
    <row r="10" spans="2:8" s="456" customFormat="1" ht="45" x14ac:dyDescent="0.25">
      <c r="B10" s="682">
        <v>2</v>
      </c>
      <c r="C10" s="457"/>
      <c r="D10" s="685" t="s">
        <v>967</v>
      </c>
      <c r="E10" s="685" t="s">
        <v>968</v>
      </c>
      <c r="F10" s="458" t="s">
        <v>969</v>
      </c>
      <c r="G10" s="691">
        <v>44650</v>
      </c>
      <c r="H10" s="684" t="s">
        <v>970</v>
      </c>
    </row>
    <row r="11" spans="2:8" s="456" customFormat="1" x14ac:dyDescent="0.25">
      <c r="B11" s="682"/>
      <c r="C11" s="457" t="s">
        <v>971</v>
      </c>
      <c r="D11" s="685"/>
      <c r="E11" s="685"/>
      <c r="F11" s="459">
        <v>0.8</v>
      </c>
      <c r="G11" s="691"/>
      <c r="H11" s="686"/>
    </row>
    <row r="12" spans="2:8" s="456" customFormat="1" ht="30" x14ac:dyDescent="0.25">
      <c r="B12" s="682">
        <v>3</v>
      </c>
      <c r="C12" s="457" t="s">
        <v>972</v>
      </c>
      <c r="D12" s="685" t="s">
        <v>973</v>
      </c>
      <c r="E12" s="685" t="s">
        <v>974</v>
      </c>
      <c r="F12" s="458" t="s">
        <v>975</v>
      </c>
      <c r="G12" s="683" t="s">
        <v>20</v>
      </c>
      <c r="H12" s="687" t="s">
        <v>976</v>
      </c>
    </row>
    <row r="13" spans="2:8" s="456" customFormat="1" x14ac:dyDescent="0.25">
      <c r="B13" s="682"/>
      <c r="C13" s="457"/>
      <c r="D13" s="685"/>
      <c r="E13" s="685"/>
      <c r="F13" s="459" t="s">
        <v>977</v>
      </c>
      <c r="G13" s="683"/>
      <c r="H13" s="686"/>
    </row>
    <row r="14" spans="2:8" s="456" customFormat="1" ht="30" x14ac:dyDescent="0.25">
      <c r="B14" s="682">
        <v>4</v>
      </c>
      <c r="C14" s="457" t="s">
        <v>978</v>
      </c>
      <c r="D14" s="685" t="s">
        <v>979</v>
      </c>
      <c r="E14" s="685" t="s">
        <v>980</v>
      </c>
      <c r="F14" s="458" t="s">
        <v>981</v>
      </c>
      <c r="G14" s="683" t="s">
        <v>36</v>
      </c>
      <c r="H14" s="687" t="s">
        <v>622</v>
      </c>
    </row>
    <row r="15" spans="2:8" s="456" customFormat="1" x14ac:dyDescent="0.25">
      <c r="B15" s="682"/>
      <c r="C15" s="457"/>
      <c r="D15" s="685"/>
      <c r="E15" s="685"/>
      <c r="F15" s="459" t="s">
        <v>982</v>
      </c>
      <c r="G15" s="683"/>
      <c r="H15" s="684"/>
    </row>
    <row r="16" spans="2:8" s="456" customFormat="1" ht="30" x14ac:dyDescent="0.25">
      <c r="B16" s="682">
        <v>5</v>
      </c>
      <c r="C16" s="457" t="s">
        <v>978</v>
      </c>
      <c r="D16" s="685" t="s">
        <v>979</v>
      </c>
      <c r="E16" s="685" t="s">
        <v>983</v>
      </c>
      <c r="F16" s="458" t="s">
        <v>984</v>
      </c>
      <c r="G16" s="683" t="s">
        <v>107</v>
      </c>
      <c r="H16" s="684" t="s">
        <v>622</v>
      </c>
    </row>
    <row r="17" spans="2:8" s="456" customFormat="1" x14ac:dyDescent="0.25">
      <c r="B17" s="682"/>
      <c r="C17" s="457"/>
      <c r="D17" s="685"/>
      <c r="E17" s="685"/>
      <c r="F17" s="459" t="s">
        <v>985</v>
      </c>
      <c r="G17" s="683"/>
      <c r="H17" s="684"/>
    </row>
    <row r="18" spans="2:8" s="456" customFormat="1" x14ac:dyDescent="0.25">
      <c r="B18" s="682">
        <v>6</v>
      </c>
      <c r="C18" s="457"/>
      <c r="D18" s="589" t="s">
        <v>979</v>
      </c>
      <c r="E18" s="589" t="s">
        <v>986</v>
      </c>
      <c r="F18" s="458" t="s">
        <v>987</v>
      </c>
      <c r="G18" s="683" t="s">
        <v>107</v>
      </c>
      <c r="H18" s="684" t="s">
        <v>622</v>
      </c>
    </row>
    <row r="19" spans="2:8" s="456" customFormat="1" x14ac:dyDescent="0.25">
      <c r="B19" s="682"/>
      <c r="C19" s="457"/>
      <c r="D19" s="589"/>
      <c r="E19" s="589"/>
      <c r="F19" s="400" t="s">
        <v>988</v>
      </c>
      <c r="G19" s="683"/>
      <c r="H19" s="684"/>
    </row>
    <row r="20" spans="2:8" s="456" customFormat="1" ht="90" x14ac:dyDescent="0.25">
      <c r="B20" s="324">
        <v>7</v>
      </c>
      <c r="C20" s="457"/>
      <c r="D20" s="425" t="s">
        <v>989</v>
      </c>
      <c r="E20" s="425" t="s">
        <v>990</v>
      </c>
      <c r="F20" s="460" t="s">
        <v>991</v>
      </c>
      <c r="G20" s="461" t="s">
        <v>20</v>
      </c>
      <c r="H20" s="462" t="s">
        <v>992</v>
      </c>
    </row>
    <row r="21" spans="2:8" s="456" customFormat="1" ht="75" x14ac:dyDescent="0.25">
      <c r="B21" s="324">
        <v>8</v>
      </c>
      <c r="C21" s="457" t="s">
        <v>993</v>
      </c>
      <c r="D21" s="310" t="s">
        <v>994</v>
      </c>
      <c r="E21" s="425" t="s">
        <v>990</v>
      </c>
      <c r="F21" s="460" t="s">
        <v>991</v>
      </c>
      <c r="G21" s="461" t="s">
        <v>20</v>
      </c>
      <c r="H21" s="463" t="s">
        <v>622</v>
      </c>
    </row>
    <row r="22" spans="2:8" s="456" customFormat="1" ht="60" x14ac:dyDescent="0.25">
      <c r="B22" s="324">
        <v>9</v>
      </c>
      <c r="C22" s="457"/>
      <c r="D22" s="425" t="s">
        <v>995</v>
      </c>
      <c r="E22" s="425" t="s">
        <v>996</v>
      </c>
      <c r="F22" s="460" t="s">
        <v>997</v>
      </c>
      <c r="G22" s="461" t="s">
        <v>998</v>
      </c>
      <c r="H22" s="462" t="s">
        <v>999</v>
      </c>
    </row>
    <row r="23" spans="2:8" s="456" customFormat="1" ht="45" x14ac:dyDescent="0.25">
      <c r="B23" s="324">
        <v>10</v>
      </c>
      <c r="C23" s="457"/>
      <c r="D23" s="425" t="s">
        <v>1000</v>
      </c>
      <c r="E23" s="425" t="s">
        <v>1001</v>
      </c>
      <c r="F23" s="457" t="s">
        <v>1002</v>
      </c>
      <c r="G23" s="464" t="s">
        <v>107</v>
      </c>
      <c r="H23" s="465" t="s">
        <v>1003</v>
      </c>
    </row>
    <row r="24" spans="2:8" s="456" customFormat="1" ht="45" x14ac:dyDescent="0.25">
      <c r="B24" s="324">
        <v>11</v>
      </c>
      <c r="C24" s="457"/>
      <c r="D24" s="310" t="s">
        <v>1004</v>
      </c>
      <c r="E24" s="310" t="s">
        <v>1005</v>
      </c>
      <c r="F24" s="310" t="s">
        <v>1006</v>
      </c>
      <c r="G24" s="461" t="s">
        <v>704</v>
      </c>
      <c r="H24" s="463" t="s">
        <v>1007</v>
      </c>
    </row>
    <row r="25" spans="2:8" s="456" customFormat="1" ht="60" x14ac:dyDescent="0.25">
      <c r="B25" s="324">
        <v>12</v>
      </c>
      <c r="C25" s="457"/>
      <c r="D25" s="310" t="s">
        <v>1008</v>
      </c>
      <c r="E25" s="310" t="s">
        <v>1009</v>
      </c>
      <c r="F25" s="310" t="s">
        <v>1010</v>
      </c>
      <c r="G25" s="461" t="s">
        <v>211</v>
      </c>
      <c r="H25" s="463" t="s">
        <v>622</v>
      </c>
    </row>
    <row r="26" spans="2:8" s="456" customFormat="1" ht="75" x14ac:dyDescent="0.25">
      <c r="B26" s="324">
        <v>13</v>
      </c>
      <c r="C26" s="457"/>
      <c r="D26" s="310" t="s">
        <v>1011</v>
      </c>
      <c r="E26" s="310" t="s">
        <v>1012</v>
      </c>
      <c r="F26" s="310" t="s">
        <v>1013</v>
      </c>
      <c r="G26" s="461" t="s">
        <v>704</v>
      </c>
      <c r="H26" s="463" t="s">
        <v>1014</v>
      </c>
    </row>
    <row r="27" spans="2:8" s="456" customFormat="1" ht="60" x14ac:dyDescent="0.25">
      <c r="B27" s="324">
        <v>14</v>
      </c>
      <c r="C27" s="457"/>
      <c r="D27" s="310" t="s">
        <v>1015</v>
      </c>
      <c r="E27" s="310" t="s">
        <v>1016</v>
      </c>
      <c r="F27" s="310" t="s">
        <v>1017</v>
      </c>
      <c r="G27" s="461" t="s">
        <v>53</v>
      </c>
      <c r="H27" s="463" t="s">
        <v>1018</v>
      </c>
    </row>
    <row r="28" spans="2:8" s="456" customFormat="1" ht="20.25" x14ac:dyDescent="0.25">
      <c r="B28" s="324">
        <v>15</v>
      </c>
      <c r="C28" s="457" t="s">
        <v>1019</v>
      </c>
      <c r="D28" s="310" t="s">
        <v>1020</v>
      </c>
      <c r="E28" s="310" t="s">
        <v>1021</v>
      </c>
      <c r="F28" s="310" t="s">
        <v>1022</v>
      </c>
      <c r="G28" s="461" t="s">
        <v>704</v>
      </c>
      <c r="H28" s="463" t="s">
        <v>1023</v>
      </c>
    </row>
    <row r="29" spans="2:8" s="456" customFormat="1" ht="30" x14ac:dyDescent="0.25">
      <c r="B29" s="682">
        <v>16</v>
      </c>
      <c r="C29" s="457"/>
      <c r="D29" s="685" t="s">
        <v>1024</v>
      </c>
      <c r="E29" s="685" t="s">
        <v>1025</v>
      </c>
      <c r="F29" s="466" t="s">
        <v>1026</v>
      </c>
      <c r="G29" s="683" t="s">
        <v>704</v>
      </c>
      <c r="H29" s="684" t="s">
        <v>1027</v>
      </c>
    </row>
    <row r="30" spans="2:8" s="456" customFormat="1" x14ac:dyDescent="0.25">
      <c r="B30" s="682"/>
      <c r="C30" s="457"/>
      <c r="D30" s="685"/>
      <c r="E30" s="685"/>
      <c r="F30" s="467">
        <v>0.75</v>
      </c>
      <c r="G30" s="683"/>
      <c r="H30" s="686"/>
    </row>
    <row r="31" spans="2:8" s="469" customFormat="1" x14ac:dyDescent="0.25">
      <c r="B31" s="468"/>
      <c r="G31" s="470"/>
    </row>
  </sheetData>
  <mergeCells count="44">
    <mergeCell ref="B1:H1"/>
    <mergeCell ref="B2:H2"/>
    <mergeCell ref="B4:H4"/>
    <mergeCell ref="B5:G5"/>
    <mergeCell ref="B6:B7"/>
    <mergeCell ref="D6:D7"/>
    <mergeCell ref="E6:E7"/>
    <mergeCell ref="F6:F7"/>
    <mergeCell ref="G6:G7"/>
    <mergeCell ref="H6:H7"/>
    <mergeCell ref="B8:B9"/>
    <mergeCell ref="D8:D9"/>
    <mergeCell ref="E8:E9"/>
    <mergeCell ref="G8:G9"/>
    <mergeCell ref="B10:B11"/>
    <mergeCell ref="D10:D11"/>
    <mergeCell ref="E10:E11"/>
    <mergeCell ref="G10:G11"/>
    <mergeCell ref="H10:H11"/>
    <mergeCell ref="B12:B13"/>
    <mergeCell ref="D12:D13"/>
    <mergeCell ref="E12:E13"/>
    <mergeCell ref="G12:G13"/>
    <mergeCell ref="H12:H13"/>
    <mergeCell ref="B16:B17"/>
    <mergeCell ref="D16:D17"/>
    <mergeCell ref="E16:E17"/>
    <mergeCell ref="G16:G17"/>
    <mergeCell ref="H16:H17"/>
    <mergeCell ref="B14:B15"/>
    <mergeCell ref="D14:D15"/>
    <mergeCell ref="E14:E15"/>
    <mergeCell ref="G14:G15"/>
    <mergeCell ref="H14:H15"/>
    <mergeCell ref="B29:B30"/>
    <mergeCell ref="D29:D30"/>
    <mergeCell ref="E29:E30"/>
    <mergeCell ref="G29:G30"/>
    <mergeCell ref="H29:H30"/>
    <mergeCell ref="B18:B19"/>
    <mergeCell ref="D18:D19"/>
    <mergeCell ref="E18:E19"/>
    <mergeCell ref="G18:G19"/>
    <mergeCell ref="H18:H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29"/>
  <sheetViews>
    <sheetView workbookViewId="0">
      <selection activeCell="L17" sqref="L17"/>
    </sheetView>
  </sheetViews>
  <sheetFormatPr baseColWidth="10" defaultColWidth="11.5703125" defaultRowHeight="15" x14ac:dyDescent="0.25"/>
  <cols>
    <col min="1" max="1" width="11.5703125" style="3"/>
    <col min="2" max="2" width="10" style="319" customWidth="1"/>
    <col min="3" max="3" width="48.85546875" style="3" hidden="1" customWidth="1"/>
    <col min="4" max="4" width="48.85546875" style="3" customWidth="1"/>
    <col min="5" max="5" width="45.5703125" style="3" customWidth="1"/>
    <col min="6" max="6" width="31.28515625" style="3" customWidth="1"/>
    <col min="7" max="7" width="24" style="3" customWidth="1"/>
    <col min="8" max="8" width="41.42578125" style="3" hidden="1" customWidth="1"/>
    <col min="9" max="16384" width="11.5703125" style="3"/>
  </cols>
  <sheetData>
    <row r="1" spans="2:8" ht="18" x14ac:dyDescent="0.25">
      <c r="B1" s="594" t="s">
        <v>146</v>
      </c>
      <c r="C1" s="594"/>
      <c r="D1" s="594"/>
      <c r="E1" s="594"/>
      <c r="F1" s="594"/>
      <c r="G1" s="594"/>
      <c r="H1" s="594"/>
    </row>
    <row r="2" spans="2:8" ht="18" x14ac:dyDescent="0.25">
      <c r="B2" s="594" t="s">
        <v>961</v>
      </c>
      <c r="C2" s="594"/>
      <c r="D2" s="594"/>
      <c r="E2" s="594"/>
      <c r="F2" s="594"/>
      <c r="G2" s="594"/>
      <c r="H2" s="594"/>
    </row>
    <row r="3" spans="2:8" x14ac:dyDescent="0.25">
      <c r="B3" s="3"/>
    </row>
    <row r="4" spans="2:8" ht="18" x14ac:dyDescent="0.25">
      <c r="B4" s="594" t="s">
        <v>1028</v>
      </c>
      <c r="C4" s="594"/>
      <c r="D4" s="594"/>
      <c r="E4" s="594"/>
      <c r="F4" s="594"/>
      <c r="G4" s="594"/>
      <c r="H4" s="594"/>
    </row>
    <row r="5" spans="2:8" x14ac:dyDescent="0.25">
      <c r="D5" s="319"/>
      <c r="E5" s="319"/>
      <c r="F5" s="319"/>
      <c r="G5" s="319"/>
    </row>
    <row r="6" spans="2:8" ht="18" x14ac:dyDescent="0.25">
      <c r="B6" s="704" t="s">
        <v>698</v>
      </c>
      <c r="C6" s="471"/>
      <c r="D6" s="704" t="s">
        <v>280</v>
      </c>
      <c r="E6" s="704" t="s">
        <v>281</v>
      </c>
      <c r="F6" s="704" t="s">
        <v>5</v>
      </c>
      <c r="G6" s="704" t="s">
        <v>6</v>
      </c>
      <c r="H6" s="472"/>
    </row>
    <row r="7" spans="2:8" ht="18" x14ac:dyDescent="0.25">
      <c r="B7" s="704"/>
      <c r="C7" s="471" t="s">
        <v>699</v>
      </c>
      <c r="D7" s="704"/>
      <c r="E7" s="704"/>
      <c r="F7" s="704"/>
      <c r="G7" s="704"/>
      <c r="H7" s="473" t="s">
        <v>1029</v>
      </c>
    </row>
    <row r="8" spans="2:8" s="90" customFormat="1" ht="90" x14ac:dyDescent="0.25">
      <c r="B8" s="474">
        <v>1</v>
      </c>
      <c r="C8" s="475" t="s">
        <v>1030</v>
      </c>
      <c r="D8" s="476" t="s">
        <v>1031</v>
      </c>
      <c r="E8" s="476" t="s">
        <v>1032</v>
      </c>
      <c r="F8" s="477" t="s">
        <v>1033</v>
      </c>
      <c r="G8" s="478">
        <v>44607</v>
      </c>
      <c r="H8" s="479" t="s">
        <v>622</v>
      </c>
    </row>
    <row r="9" spans="2:8" s="90" customFormat="1" x14ac:dyDescent="0.25">
      <c r="B9" s="698">
        <v>2</v>
      </c>
      <c r="C9" s="475"/>
      <c r="D9" s="699" t="s">
        <v>1034</v>
      </c>
      <c r="E9" s="699" t="s">
        <v>1035</v>
      </c>
      <c r="F9" s="480" t="s">
        <v>1036</v>
      </c>
      <c r="G9" s="700" t="s">
        <v>1037</v>
      </c>
      <c r="H9" s="701" t="s">
        <v>1038</v>
      </c>
    </row>
    <row r="10" spans="2:8" s="90" customFormat="1" x14ac:dyDescent="0.25">
      <c r="B10" s="698"/>
      <c r="C10" s="475"/>
      <c r="D10" s="699"/>
      <c r="E10" s="699"/>
      <c r="F10" s="481" t="s">
        <v>713</v>
      </c>
      <c r="G10" s="700"/>
      <c r="H10" s="701"/>
    </row>
    <row r="11" spans="2:8" s="90" customFormat="1" x14ac:dyDescent="0.25">
      <c r="B11" s="698">
        <v>3</v>
      </c>
      <c r="C11" s="475"/>
      <c r="D11" s="699" t="s">
        <v>1039</v>
      </c>
      <c r="E11" s="699" t="s">
        <v>1040</v>
      </c>
      <c r="F11" s="480" t="s">
        <v>1041</v>
      </c>
      <c r="G11" s="703" t="s">
        <v>107</v>
      </c>
      <c r="H11" s="701" t="s">
        <v>1042</v>
      </c>
    </row>
    <row r="12" spans="2:8" s="90" customFormat="1" ht="30" x14ac:dyDescent="0.25">
      <c r="B12" s="698"/>
      <c r="C12" s="475"/>
      <c r="D12" s="699"/>
      <c r="E12" s="699"/>
      <c r="F12" s="481" t="s">
        <v>1043</v>
      </c>
      <c r="G12" s="703"/>
      <c r="H12" s="701"/>
    </row>
    <row r="13" spans="2:8" s="90" customFormat="1" x14ac:dyDescent="0.25">
      <c r="B13" s="698">
        <v>4</v>
      </c>
      <c r="C13" s="475"/>
      <c r="D13" s="699" t="s">
        <v>1044</v>
      </c>
      <c r="E13" s="699" t="s">
        <v>1045</v>
      </c>
      <c r="F13" s="480" t="s">
        <v>1046</v>
      </c>
      <c r="G13" s="703" t="s">
        <v>704</v>
      </c>
      <c r="H13" s="701" t="s">
        <v>622</v>
      </c>
    </row>
    <row r="14" spans="2:8" s="90" customFormat="1" x14ac:dyDescent="0.25">
      <c r="B14" s="698"/>
      <c r="C14" s="475"/>
      <c r="D14" s="699"/>
      <c r="E14" s="699"/>
      <c r="F14" s="481" t="s">
        <v>1047</v>
      </c>
      <c r="G14" s="703"/>
      <c r="H14" s="701"/>
    </row>
    <row r="15" spans="2:8" s="90" customFormat="1" x14ac:dyDescent="0.25">
      <c r="B15" s="698">
        <v>5</v>
      </c>
      <c r="C15" s="475"/>
      <c r="D15" s="699" t="s">
        <v>1048</v>
      </c>
      <c r="E15" s="699" t="s">
        <v>1049</v>
      </c>
      <c r="F15" s="480" t="s">
        <v>542</v>
      </c>
      <c r="G15" s="703" t="s">
        <v>1050</v>
      </c>
      <c r="H15" s="701" t="s">
        <v>1051</v>
      </c>
    </row>
    <row r="16" spans="2:8" s="90" customFormat="1" x14ac:dyDescent="0.25">
      <c r="B16" s="698"/>
      <c r="C16" s="475"/>
      <c r="D16" s="699"/>
      <c r="E16" s="699"/>
      <c r="F16" s="481" t="s">
        <v>543</v>
      </c>
      <c r="G16" s="703"/>
      <c r="H16" s="701"/>
    </row>
    <row r="17" spans="2:8" s="90" customFormat="1" x14ac:dyDescent="0.25">
      <c r="B17" s="698">
        <v>6</v>
      </c>
      <c r="C17" s="475"/>
      <c r="D17" s="699" t="s">
        <v>1052</v>
      </c>
      <c r="E17" s="699" t="s">
        <v>1053</v>
      </c>
      <c r="F17" s="480" t="s">
        <v>1054</v>
      </c>
      <c r="G17" s="700" t="s">
        <v>1055</v>
      </c>
      <c r="H17" s="701" t="s">
        <v>1056</v>
      </c>
    </row>
    <row r="18" spans="2:8" s="90" customFormat="1" x14ac:dyDescent="0.25">
      <c r="B18" s="698"/>
      <c r="C18" s="482" t="s">
        <v>1057</v>
      </c>
      <c r="D18" s="699"/>
      <c r="E18" s="699"/>
      <c r="F18" s="481" t="s">
        <v>543</v>
      </c>
      <c r="G18" s="700"/>
      <c r="H18" s="701"/>
    </row>
    <row r="19" spans="2:8" s="90" customFormat="1" x14ac:dyDescent="0.25">
      <c r="B19" s="698">
        <v>7</v>
      </c>
      <c r="C19" s="482" t="s">
        <v>1058</v>
      </c>
      <c r="D19" s="699" t="s">
        <v>1059</v>
      </c>
      <c r="E19" s="699" t="s">
        <v>1060</v>
      </c>
      <c r="F19" s="480" t="s">
        <v>542</v>
      </c>
      <c r="G19" s="700" t="s">
        <v>749</v>
      </c>
      <c r="H19" s="701" t="s">
        <v>622</v>
      </c>
    </row>
    <row r="20" spans="2:8" s="90" customFormat="1" x14ac:dyDescent="0.25">
      <c r="B20" s="698"/>
      <c r="C20" s="482"/>
      <c r="D20" s="699"/>
      <c r="E20" s="699"/>
      <c r="F20" s="481" t="s">
        <v>543</v>
      </c>
      <c r="G20" s="700"/>
      <c r="H20" s="701"/>
    </row>
    <row r="21" spans="2:8" s="90" customFormat="1" x14ac:dyDescent="0.25">
      <c r="B21" s="698">
        <v>8</v>
      </c>
      <c r="C21" s="482" t="s">
        <v>1061</v>
      </c>
      <c r="D21" s="699" t="s">
        <v>1062</v>
      </c>
      <c r="E21" s="699" t="s">
        <v>1063</v>
      </c>
      <c r="F21" s="480" t="s">
        <v>1064</v>
      </c>
      <c r="G21" s="700" t="s">
        <v>20</v>
      </c>
      <c r="H21" s="701" t="s">
        <v>622</v>
      </c>
    </row>
    <row r="22" spans="2:8" s="90" customFormat="1" x14ac:dyDescent="0.25">
      <c r="B22" s="698"/>
      <c r="C22" s="482"/>
      <c r="D22" s="699"/>
      <c r="E22" s="699"/>
      <c r="F22" s="481" t="s">
        <v>1065</v>
      </c>
      <c r="G22" s="700"/>
      <c r="H22" s="701"/>
    </row>
    <row r="23" spans="2:8" s="90" customFormat="1" x14ac:dyDescent="0.25">
      <c r="B23" s="698"/>
      <c r="C23" s="482"/>
      <c r="D23" s="699"/>
      <c r="E23" s="699" t="s">
        <v>1066</v>
      </c>
      <c r="F23" s="480" t="s">
        <v>1067</v>
      </c>
      <c r="G23" s="700" t="s">
        <v>20</v>
      </c>
      <c r="H23" s="702" t="s">
        <v>622</v>
      </c>
    </row>
    <row r="24" spans="2:8" s="90" customFormat="1" x14ac:dyDescent="0.25">
      <c r="B24" s="698"/>
      <c r="C24" s="482"/>
      <c r="D24" s="699"/>
      <c r="E24" s="699"/>
      <c r="F24" s="481" t="s">
        <v>1068</v>
      </c>
      <c r="G24" s="700"/>
      <c r="H24" s="702"/>
    </row>
    <row r="25" spans="2:8" s="90" customFormat="1" x14ac:dyDescent="0.25">
      <c r="B25" s="698">
        <v>9</v>
      </c>
      <c r="C25" s="482"/>
      <c r="D25" s="699" t="s">
        <v>1069</v>
      </c>
      <c r="E25" s="699" t="s">
        <v>1070</v>
      </c>
      <c r="F25" s="480" t="s">
        <v>1071</v>
      </c>
      <c r="G25" s="700" t="s">
        <v>32</v>
      </c>
      <c r="H25" s="701" t="s">
        <v>1072</v>
      </c>
    </row>
    <row r="26" spans="2:8" s="90" customFormat="1" x14ac:dyDescent="0.25">
      <c r="B26" s="698"/>
      <c r="C26" s="482"/>
      <c r="D26" s="699"/>
      <c r="E26" s="699"/>
      <c r="F26" s="481" t="s">
        <v>1073</v>
      </c>
      <c r="G26" s="700"/>
      <c r="H26" s="701"/>
    </row>
    <row r="27" spans="2:8" s="90" customFormat="1" ht="45" x14ac:dyDescent="0.25">
      <c r="B27" s="474">
        <v>10</v>
      </c>
      <c r="C27" s="475" t="s">
        <v>1074</v>
      </c>
      <c r="D27" s="483" t="s">
        <v>1075</v>
      </c>
      <c r="E27" s="483" t="s">
        <v>1076</v>
      </c>
      <c r="F27" s="483" t="s">
        <v>1077</v>
      </c>
      <c r="G27" s="484" t="s">
        <v>1078</v>
      </c>
      <c r="H27" s="485" t="s">
        <v>1079</v>
      </c>
    </row>
    <row r="28" spans="2:8" s="90" customFormat="1" x14ac:dyDescent="0.25">
      <c r="B28" s="698">
        <v>11</v>
      </c>
      <c r="C28" s="482"/>
      <c r="D28" s="699" t="s">
        <v>1080</v>
      </c>
      <c r="E28" s="699" t="s">
        <v>1081</v>
      </c>
      <c r="F28" s="480" t="s">
        <v>542</v>
      </c>
      <c r="G28" s="700" t="s">
        <v>107</v>
      </c>
      <c r="H28" s="701" t="s">
        <v>622</v>
      </c>
    </row>
    <row r="29" spans="2:8" s="90" customFormat="1" x14ac:dyDescent="0.25">
      <c r="B29" s="698"/>
      <c r="C29" s="482"/>
      <c r="D29" s="699"/>
      <c r="E29" s="699"/>
      <c r="F29" s="481" t="s">
        <v>543</v>
      </c>
      <c r="G29" s="700"/>
      <c r="H29" s="701"/>
    </row>
  </sheetData>
  <mergeCells count="56">
    <mergeCell ref="B1:H1"/>
    <mergeCell ref="B2:H2"/>
    <mergeCell ref="B4:H4"/>
    <mergeCell ref="B6:B7"/>
    <mergeCell ref="D6:D7"/>
    <mergeCell ref="E6:E7"/>
    <mergeCell ref="F6:F7"/>
    <mergeCell ref="G6:G7"/>
    <mergeCell ref="B11:B12"/>
    <mergeCell ref="D11:D12"/>
    <mergeCell ref="E11:E12"/>
    <mergeCell ref="G11:G12"/>
    <mergeCell ref="H11:H12"/>
    <mergeCell ref="B9:B10"/>
    <mergeCell ref="D9:D10"/>
    <mergeCell ref="E9:E10"/>
    <mergeCell ref="G9:G10"/>
    <mergeCell ref="H9:H10"/>
    <mergeCell ref="B15:B16"/>
    <mergeCell ref="D15:D16"/>
    <mergeCell ref="E15:E16"/>
    <mergeCell ref="G15:G16"/>
    <mergeCell ref="H15:H16"/>
    <mergeCell ref="B13:B14"/>
    <mergeCell ref="D13:D14"/>
    <mergeCell ref="E13:E14"/>
    <mergeCell ref="G13:G14"/>
    <mergeCell ref="H13:H14"/>
    <mergeCell ref="B19:B20"/>
    <mergeCell ref="D19:D20"/>
    <mergeCell ref="E19:E20"/>
    <mergeCell ref="G19:G20"/>
    <mergeCell ref="H19:H20"/>
    <mergeCell ref="B17:B18"/>
    <mergeCell ref="D17:D18"/>
    <mergeCell ref="E17:E18"/>
    <mergeCell ref="G17:G18"/>
    <mergeCell ref="H17:H18"/>
    <mergeCell ref="B21:B24"/>
    <mergeCell ref="D21:D24"/>
    <mergeCell ref="E21:E22"/>
    <mergeCell ref="G21:G22"/>
    <mergeCell ref="H21:H22"/>
    <mergeCell ref="E23:E24"/>
    <mergeCell ref="G23:G24"/>
    <mergeCell ref="H23:H24"/>
    <mergeCell ref="B28:B29"/>
    <mergeCell ref="D28:D29"/>
    <mergeCell ref="E28:E29"/>
    <mergeCell ref="G28:G29"/>
    <mergeCell ref="H28:H29"/>
    <mergeCell ref="B25:B26"/>
    <mergeCell ref="D25:D26"/>
    <mergeCell ref="E25:E26"/>
    <mergeCell ref="G25:G26"/>
    <mergeCell ref="H25:H26"/>
  </mergeCells>
  <dataValidations count="1">
    <dataValidation type="whole" operator="equal" allowBlank="1" showInputMessage="1" showErrorMessage="1" sqref="D20" xr:uid="{00000000-0002-0000-0600-000000000000}">
      <formula1>27253034123005</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22"/>
  <sheetViews>
    <sheetView workbookViewId="0">
      <selection activeCell="D37" sqref="D37"/>
    </sheetView>
  </sheetViews>
  <sheetFormatPr baseColWidth="10" defaultColWidth="11.5703125" defaultRowHeight="15" x14ac:dyDescent="0.25"/>
  <cols>
    <col min="1" max="1" width="11.5703125" style="3"/>
    <col min="2" max="2" width="10" style="319" customWidth="1"/>
    <col min="3" max="3" width="48.85546875" style="3" hidden="1" customWidth="1"/>
    <col min="4" max="4" width="48.85546875" style="3" customWidth="1"/>
    <col min="5" max="5" width="40.140625" style="3" customWidth="1"/>
    <col min="6" max="6" width="31.28515625" style="3" customWidth="1"/>
    <col min="7" max="7" width="15.7109375" style="3" customWidth="1"/>
    <col min="8" max="8" width="31.28515625" style="3" hidden="1" customWidth="1"/>
    <col min="9" max="16384" width="11.5703125" style="3"/>
  </cols>
  <sheetData>
    <row r="1" spans="2:8" ht="18" x14ac:dyDescent="0.25">
      <c r="B1" s="594" t="s">
        <v>146</v>
      </c>
      <c r="C1" s="594"/>
      <c r="D1" s="594"/>
      <c r="E1" s="594"/>
      <c r="F1" s="594"/>
      <c r="G1" s="594"/>
      <c r="H1" s="594"/>
    </row>
    <row r="2" spans="2:8" ht="18" x14ac:dyDescent="0.25">
      <c r="B2" s="594" t="s">
        <v>961</v>
      </c>
      <c r="C2" s="594"/>
      <c r="D2" s="594"/>
      <c r="E2" s="594"/>
      <c r="F2" s="594"/>
      <c r="G2" s="594"/>
      <c r="H2" s="594"/>
    </row>
    <row r="3" spans="2:8" x14ac:dyDescent="0.25">
      <c r="B3" s="3"/>
    </row>
    <row r="4" spans="2:8" ht="18" x14ac:dyDescent="0.25">
      <c r="B4" s="594" t="s">
        <v>1082</v>
      </c>
      <c r="C4" s="594"/>
      <c r="D4" s="594"/>
      <c r="E4" s="594"/>
      <c r="F4" s="594"/>
      <c r="G4" s="594"/>
      <c r="H4" s="594"/>
    </row>
    <row r="6" spans="2:8" ht="15.75" x14ac:dyDescent="0.25">
      <c r="B6" s="712" t="s">
        <v>698</v>
      </c>
      <c r="C6" s="486"/>
      <c r="D6" s="712" t="s">
        <v>280</v>
      </c>
      <c r="E6" s="712" t="s">
        <v>281</v>
      </c>
      <c r="F6" s="712" t="s">
        <v>5</v>
      </c>
      <c r="G6" s="712" t="s">
        <v>6</v>
      </c>
      <c r="H6" s="318"/>
    </row>
    <row r="7" spans="2:8" ht="15.75" x14ac:dyDescent="0.25">
      <c r="B7" s="712"/>
      <c r="C7" s="486" t="s">
        <v>699</v>
      </c>
      <c r="D7" s="712"/>
      <c r="E7" s="712"/>
      <c r="F7" s="712"/>
      <c r="G7" s="712"/>
      <c r="H7" s="487" t="s">
        <v>1029</v>
      </c>
    </row>
    <row r="8" spans="2:8" s="90" customFormat="1" ht="45" x14ac:dyDescent="0.25">
      <c r="B8" s="488">
        <v>1</v>
      </c>
      <c r="C8" s="489" t="s">
        <v>1083</v>
      </c>
      <c r="D8" s="490" t="s">
        <v>1084</v>
      </c>
      <c r="E8" s="490" t="s">
        <v>1085</v>
      </c>
      <c r="F8" s="491" t="s">
        <v>1086</v>
      </c>
      <c r="G8" s="461" t="s">
        <v>1087</v>
      </c>
      <c r="H8" s="311" t="s">
        <v>1088</v>
      </c>
    </row>
    <row r="9" spans="2:8" s="90" customFormat="1" ht="60" x14ac:dyDescent="0.25">
      <c r="B9" s="324">
        <v>2</v>
      </c>
      <c r="C9" s="457" t="s">
        <v>1030</v>
      </c>
      <c r="D9" s="425" t="s">
        <v>1089</v>
      </c>
      <c r="E9" s="425" t="s">
        <v>1090</v>
      </c>
      <c r="F9" s="492" t="s">
        <v>1033</v>
      </c>
      <c r="G9" s="461" t="s">
        <v>1091</v>
      </c>
      <c r="H9" s="325" t="s">
        <v>1088</v>
      </c>
    </row>
    <row r="10" spans="2:8" s="90" customFormat="1" x14ac:dyDescent="0.2">
      <c r="B10" s="682">
        <v>3</v>
      </c>
      <c r="C10" s="457"/>
      <c r="D10" s="685" t="s">
        <v>1092</v>
      </c>
      <c r="E10" s="685" t="s">
        <v>1093</v>
      </c>
      <c r="F10" s="493" t="s">
        <v>1036</v>
      </c>
      <c r="G10" s="683" t="s">
        <v>20</v>
      </c>
      <c r="H10" s="710" t="s">
        <v>1038</v>
      </c>
    </row>
    <row r="11" spans="2:8" s="90" customFormat="1" x14ac:dyDescent="0.25">
      <c r="B11" s="682"/>
      <c r="C11" s="457"/>
      <c r="D11" s="685"/>
      <c r="E11" s="685"/>
      <c r="F11" s="494" t="s">
        <v>713</v>
      </c>
      <c r="G11" s="683"/>
      <c r="H11" s="710"/>
    </row>
    <row r="12" spans="2:8" s="90" customFormat="1" x14ac:dyDescent="0.2">
      <c r="B12" s="705">
        <v>4</v>
      </c>
      <c r="C12" s="489" t="s">
        <v>1094</v>
      </c>
      <c r="D12" s="707" t="s">
        <v>1095</v>
      </c>
      <c r="E12" s="707" t="s">
        <v>1096</v>
      </c>
      <c r="F12" s="493" t="s">
        <v>1097</v>
      </c>
      <c r="G12" s="711" t="s">
        <v>220</v>
      </c>
      <c r="H12" s="495" t="s">
        <v>622</v>
      </c>
    </row>
    <row r="13" spans="2:8" s="90" customFormat="1" ht="45" x14ac:dyDescent="0.25">
      <c r="B13" s="705"/>
      <c r="C13" s="489"/>
      <c r="D13" s="707"/>
      <c r="E13" s="707"/>
      <c r="F13" s="494" t="s">
        <v>1098</v>
      </c>
      <c r="G13" s="711"/>
      <c r="H13" s="495"/>
    </row>
    <row r="14" spans="2:8" s="90" customFormat="1" x14ac:dyDescent="0.2">
      <c r="B14" s="705">
        <v>5</v>
      </c>
      <c r="C14" s="489" t="s">
        <v>1099</v>
      </c>
      <c r="D14" s="707" t="s">
        <v>1100</v>
      </c>
      <c r="E14" s="707" t="s">
        <v>1101</v>
      </c>
      <c r="F14" s="493" t="s">
        <v>1102</v>
      </c>
      <c r="G14" s="708">
        <v>44561</v>
      </c>
      <c r="H14" s="709" t="s">
        <v>622</v>
      </c>
    </row>
    <row r="15" spans="2:8" s="90" customFormat="1" x14ac:dyDescent="0.25">
      <c r="B15" s="705"/>
      <c r="C15" s="489"/>
      <c r="D15" s="707"/>
      <c r="E15" s="707"/>
      <c r="F15" s="494" t="s">
        <v>1103</v>
      </c>
      <c r="G15" s="708"/>
      <c r="H15" s="709"/>
    </row>
    <row r="16" spans="2:8" s="90" customFormat="1" ht="30" x14ac:dyDescent="0.2">
      <c r="B16" s="705">
        <v>6</v>
      </c>
      <c r="C16" s="489"/>
      <c r="D16" s="706" t="s">
        <v>1104</v>
      </c>
      <c r="E16" s="707" t="s">
        <v>1105</v>
      </c>
      <c r="F16" s="493" t="s">
        <v>1106</v>
      </c>
      <c r="G16" s="708" t="s">
        <v>319</v>
      </c>
      <c r="H16" s="709" t="s">
        <v>1107</v>
      </c>
    </row>
    <row r="17" spans="2:8" s="90" customFormat="1" x14ac:dyDescent="0.25">
      <c r="B17" s="705"/>
      <c r="C17" s="489"/>
      <c r="D17" s="706"/>
      <c r="E17" s="707"/>
      <c r="F17" s="494" t="s">
        <v>1108</v>
      </c>
      <c r="G17" s="708"/>
      <c r="H17" s="709"/>
    </row>
    <row r="18" spans="2:8" s="90" customFormat="1" x14ac:dyDescent="0.2">
      <c r="B18" s="705">
        <v>7</v>
      </c>
      <c r="C18" s="489"/>
      <c r="D18" s="706" t="s">
        <v>1109</v>
      </c>
      <c r="E18" s="707" t="s">
        <v>1110</v>
      </c>
      <c r="F18" s="493" t="s">
        <v>1102</v>
      </c>
      <c r="G18" s="708" t="s">
        <v>319</v>
      </c>
      <c r="H18" s="709" t="s">
        <v>1107</v>
      </c>
    </row>
    <row r="19" spans="2:8" s="90" customFormat="1" x14ac:dyDescent="0.25">
      <c r="B19" s="705"/>
      <c r="C19" s="489"/>
      <c r="D19" s="706"/>
      <c r="E19" s="707"/>
      <c r="F19" s="494" t="s">
        <v>1111</v>
      </c>
      <c r="G19" s="708"/>
      <c r="H19" s="709"/>
    </row>
    <row r="20" spans="2:8" s="90" customFormat="1" ht="20.25" x14ac:dyDescent="0.25">
      <c r="B20" s="488">
        <v>8</v>
      </c>
      <c r="C20" s="489"/>
      <c r="D20" s="496" t="s">
        <v>1112</v>
      </c>
      <c r="E20" s="491" t="s">
        <v>1113</v>
      </c>
      <c r="F20" s="491" t="s">
        <v>1114</v>
      </c>
      <c r="G20" s="497" t="s">
        <v>211</v>
      </c>
      <c r="H20" s="498" t="s">
        <v>622</v>
      </c>
    </row>
    <row r="21" spans="2:8" s="90" customFormat="1" ht="30" x14ac:dyDescent="0.25">
      <c r="B21" s="488">
        <v>9</v>
      </c>
      <c r="C21" s="489" t="s">
        <v>1115</v>
      </c>
      <c r="D21" s="490" t="s">
        <v>1116</v>
      </c>
      <c r="E21" s="490" t="s">
        <v>1117</v>
      </c>
      <c r="F21" s="491" t="s">
        <v>1118</v>
      </c>
      <c r="G21" s="499">
        <v>44561</v>
      </c>
      <c r="H21" s="495" t="s">
        <v>622</v>
      </c>
    </row>
    <row r="22" spans="2:8" x14ac:dyDescent="0.25">
      <c r="B22" s="500"/>
      <c r="C22" s="501"/>
      <c r="D22" s="501"/>
      <c r="E22" s="501"/>
      <c r="F22" s="501"/>
      <c r="G22" s="501"/>
      <c r="H22" s="501"/>
    </row>
  </sheetData>
  <mergeCells count="32">
    <mergeCell ref="B12:B13"/>
    <mergeCell ref="D12:D13"/>
    <mergeCell ref="E12:E13"/>
    <mergeCell ref="G12:G13"/>
    <mergeCell ref="B1:H1"/>
    <mergeCell ref="B2:H2"/>
    <mergeCell ref="B4:H4"/>
    <mergeCell ref="B6:B7"/>
    <mergeCell ref="D6:D7"/>
    <mergeCell ref="E6:E7"/>
    <mergeCell ref="F6:F7"/>
    <mergeCell ref="G6:G7"/>
    <mergeCell ref="B10:B11"/>
    <mergeCell ref="D10:D11"/>
    <mergeCell ref="E10:E11"/>
    <mergeCell ref="G10:G11"/>
    <mergeCell ref="H10:H11"/>
    <mergeCell ref="B16:B17"/>
    <mergeCell ref="D16:D17"/>
    <mergeCell ref="E16:E17"/>
    <mergeCell ref="G16:G17"/>
    <mergeCell ref="H16:H17"/>
    <mergeCell ref="B14:B15"/>
    <mergeCell ref="D14:D15"/>
    <mergeCell ref="E14:E15"/>
    <mergeCell ref="G14:G15"/>
    <mergeCell ref="H14:H15"/>
    <mergeCell ref="B18:B19"/>
    <mergeCell ref="D18:D19"/>
    <mergeCell ref="E18:E19"/>
    <mergeCell ref="G18:G19"/>
    <mergeCell ref="H18:H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K49"/>
  <sheetViews>
    <sheetView topLeftCell="A35" workbookViewId="0">
      <selection activeCell="F46" sqref="F46"/>
    </sheetView>
  </sheetViews>
  <sheetFormatPr baseColWidth="10" defaultColWidth="8.7109375" defaultRowHeight="12.75" x14ac:dyDescent="0.2"/>
  <cols>
    <col min="1" max="1" width="6.140625" style="151" customWidth="1"/>
    <col min="2" max="2" width="16.42578125" style="151" customWidth="1"/>
    <col min="3" max="3" width="12.42578125" style="151" customWidth="1"/>
    <col min="4" max="6" width="31.42578125" style="151" customWidth="1"/>
    <col min="7" max="8" width="20.7109375" style="151" customWidth="1"/>
    <col min="9" max="9" width="15.5703125" style="151" customWidth="1"/>
    <col min="10" max="57" width="2.140625" style="151" hidden="1" customWidth="1"/>
    <col min="58" max="58" width="10.7109375" style="151" hidden="1" customWidth="1"/>
    <col min="59" max="59" width="10.42578125" style="151" hidden="1" customWidth="1"/>
    <col min="60" max="61" width="9.85546875" style="151" hidden="1" customWidth="1"/>
    <col min="62" max="62" width="19.140625" style="151" hidden="1" customWidth="1"/>
    <col min="63" max="63" width="13" style="151" hidden="1" customWidth="1"/>
    <col min="64" max="16384" width="8.7109375" style="151"/>
  </cols>
  <sheetData>
    <row r="1" spans="1:63" ht="26.25" x14ac:dyDescent="0.2">
      <c r="A1" s="724" t="s">
        <v>334</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724"/>
    </row>
    <row r="2" spans="1:63" ht="18" x14ac:dyDescent="0.2">
      <c r="A2" s="725" t="s">
        <v>335</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row>
    <row r="3" spans="1:63" x14ac:dyDescent="0.2">
      <c r="A3" s="152"/>
      <c r="D3" s="153"/>
      <c r="E3" s="153"/>
      <c r="F3" s="153"/>
      <c r="G3" s="153"/>
      <c r="H3" s="153"/>
    </row>
    <row r="4" spans="1:63" x14ac:dyDescent="0.2">
      <c r="A4" s="154"/>
      <c r="B4" s="155"/>
      <c r="C4" s="155"/>
      <c r="D4" s="726" t="s">
        <v>336</v>
      </c>
      <c r="E4" s="726"/>
      <c r="F4" s="726"/>
      <c r="G4" s="726"/>
      <c r="H4" s="155"/>
      <c r="I4" s="155"/>
      <c r="J4" s="156" t="s">
        <v>337</v>
      </c>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5"/>
      <c r="BG4" s="155"/>
      <c r="BH4" s="155"/>
      <c r="BI4" s="155"/>
      <c r="BJ4" s="155"/>
      <c r="BK4" s="155"/>
    </row>
    <row r="5" spans="1:63" x14ac:dyDescent="0.2">
      <c r="A5" s="157"/>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9"/>
    </row>
    <row r="6" spans="1:63" s="180" customFormat="1" ht="63.75" x14ac:dyDescent="0.2">
      <c r="A6" s="160" t="s">
        <v>338</v>
      </c>
      <c r="B6" s="161" t="s">
        <v>339</v>
      </c>
      <c r="C6" s="161" t="s">
        <v>339</v>
      </c>
      <c r="D6" s="162" t="s">
        <v>340</v>
      </c>
      <c r="E6" s="162" t="s">
        <v>103</v>
      </c>
      <c r="F6" s="162" t="s">
        <v>281</v>
      </c>
      <c r="G6" s="162" t="s">
        <v>341</v>
      </c>
      <c r="H6" s="162" t="s">
        <v>342</v>
      </c>
      <c r="I6" s="163" t="s">
        <v>343</v>
      </c>
      <c r="J6" s="164" t="s">
        <v>344</v>
      </c>
      <c r="K6" s="165"/>
      <c r="L6" s="165"/>
      <c r="M6" s="166"/>
      <c r="N6" s="164" t="s">
        <v>345</v>
      </c>
      <c r="O6" s="165"/>
      <c r="P6" s="165"/>
      <c r="Q6" s="166"/>
      <c r="R6" s="164" t="s">
        <v>346</v>
      </c>
      <c r="S6" s="165"/>
      <c r="T6" s="165"/>
      <c r="U6" s="166"/>
      <c r="V6" s="167" t="s">
        <v>347</v>
      </c>
      <c r="W6" s="168"/>
      <c r="X6" s="168"/>
      <c r="Y6" s="169"/>
      <c r="Z6" s="167" t="s">
        <v>348</v>
      </c>
      <c r="AA6" s="168"/>
      <c r="AB6" s="168"/>
      <c r="AC6" s="169"/>
      <c r="AD6" s="167" t="s">
        <v>349</v>
      </c>
      <c r="AE6" s="168"/>
      <c r="AF6" s="168"/>
      <c r="AG6" s="169"/>
      <c r="AH6" s="170" t="s">
        <v>350</v>
      </c>
      <c r="AI6" s="171"/>
      <c r="AJ6" s="171"/>
      <c r="AK6" s="172"/>
      <c r="AL6" s="170" t="s">
        <v>351</v>
      </c>
      <c r="AM6" s="171"/>
      <c r="AN6" s="171"/>
      <c r="AO6" s="172"/>
      <c r="AP6" s="170" t="s">
        <v>352</v>
      </c>
      <c r="AQ6" s="171"/>
      <c r="AR6" s="171"/>
      <c r="AS6" s="172"/>
      <c r="AT6" s="173" t="s">
        <v>353</v>
      </c>
      <c r="AU6" s="174"/>
      <c r="AV6" s="174"/>
      <c r="AW6" s="175"/>
      <c r="AX6" s="173" t="s">
        <v>354</v>
      </c>
      <c r="AY6" s="174"/>
      <c r="AZ6" s="174"/>
      <c r="BA6" s="175"/>
      <c r="BB6" s="173" t="s">
        <v>355</v>
      </c>
      <c r="BC6" s="174"/>
      <c r="BD6" s="174"/>
      <c r="BE6" s="175"/>
      <c r="BF6" s="176" t="s">
        <v>356</v>
      </c>
      <c r="BG6" s="176" t="s">
        <v>357</v>
      </c>
      <c r="BH6" s="177" t="s">
        <v>358</v>
      </c>
      <c r="BI6" s="178"/>
      <c r="BJ6" s="179"/>
      <c r="BK6" s="176" t="s">
        <v>359</v>
      </c>
    </row>
    <row r="7" spans="1:63" s="187" customFormat="1" ht="38.25" x14ac:dyDescent="0.25">
      <c r="A7" s="727" t="s">
        <v>360</v>
      </c>
      <c r="B7" s="716" t="s">
        <v>361</v>
      </c>
      <c r="C7" s="181">
        <v>1</v>
      </c>
      <c r="D7" s="182" t="s">
        <v>362</v>
      </c>
      <c r="E7" s="182" t="s">
        <v>363</v>
      </c>
      <c r="F7" s="182" t="s">
        <v>364</v>
      </c>
      <c r="G7" s="182" t="s">
        <v>365</v>
      </c>
      <c r="H7" s="182" t="s">
        <v>936</v>
      </c>
      <c r="I7" s="182" t="s">
        <v>366</v>
      </c>
      <c r="J7" s="183"/>
      <c r="K7" s="183"/>
      <c r="L7" s="183"/>
      <c r="M7" s="183"/>
      <c r="N7" s="183"/>
      <c r="O7" s="184"/>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5">
        <v>0.8</v>
      </c>
      <c r="BG7" s="183">
        <v>4</v>
      </c>
      <c r="BH7" s="183"/>
      <c r="BI7" s="186" t="s">
        <v>367</v>
      </c>
      <c r="BJ7" s="186"/>
      <c r="BK7" s="183">
        <f>BH7+BH8+BH9+BH10+BH11</f>
        <v>0</v>
      </c>
    </row>
    <row r="8" spans="1:63" s="187" customFormat="1" ht="38.25" x14ac:dyDescent="0.25">
      <c r="A8" s="728"/>
      <c r="B8" s="717"/>
      <c r="C8" s="181">
        <v>2</v>
      </c>
      <c r="D8" s="182" t="s">
        <v>368</v>
      </c>
      <c r="E8" s="182" t="s">
        <v>369</v>
      </c>
      <c r="F8" s="182" t="s">
        <v>937</v>
      </c>
      <c r="G8" s="182" t="s">
        <v>365</v>
      </c>
      <c r="H8" s="182" t="s">
        <v>936</v>
      </c>
      <c r="I8" s="182" t="s">
        <v>366</v>
      </c>
      <c r="J8" s="183"/>
      <c r="K8" s="183"/>
      <c r="L8" s="183"/>
      <c r="M8" s="183"/>
      <c r="N8" s="183"/>
      <c r="O8" s="184"/>
      <c r="P8" s="184"/>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5">
        <v>0.8</v>
      </c>
      <c r="BG8" s="188"/>
      <c r="BH8" s="183"/>
      <c r="BI8" s="186" t="s">
        <v>367</v>
      </c>
      <c r="BJ8" s="186"/>
      <c r="BK8" s="188"/>
    </row>
    <row r="9" spans="1:63" s="187" customFormat="1" ht="89.25" x14ac:dyDescent="0.25">
      <c r="A9" s="728"/>
      <c r="B9" s="717"/>
      <c r="C9" s="181">
        <v>3</v>
      </c>
      <c r="D9" s="182" t="s">
        <v>370</v>
      </c>
      <c r="E9" s="182" t="s">
        <v>371</v>
      </c>
      <c r="F9" s="182" t="s">
        <v>372</v>
      </c>
      <c r="G9" s="182" t="s">
        <v>365</v>
      </c>
      <c r="H9" s="182" t="s">
        <v>373</v>
      </c>
      <c r="I9" s="182" t="s">
        <v>374</v>
      </c>
      <c r="J9" s="183"/>
      <c r="K9" s="183"/>
      <c r="L9" s="183"/>
      <c r="M9" s="183"/>
      <c r="N9" s="184"/>
      <c r="O9" s="184"/>
      <c r="P9" s="184"/>
      <c r="Q9" s="184"/>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9"/>
      <c r="AT9" s="183"/>
      <c r="AU9" s="184"/>
      <c r="AV9" s="183"/>
      <c r="AW9" s="183"/>
      <c r="AX9" s="183"/>
      <c r="AY9" s="183"/>
      <c r="AZ9" s="183"/>
      <c r="BA9" s="183"/>
      <c r="BB9" s="183"/>
      <c r="BC9" s="183"/>
      <c r="BD9" s="183"/>
      <c r="BE9" s="183"/>
      <c r="BF9" s="185">
        <v>0.8</v>
      </c>
      <c r="BG9" s="188"/>
      <c r="BH9" s="183"/>
      <c r="BI9" s="186" t="s">
        <v>367</v>
      </c>
      <c r="BJ9" s="186"/>
      <c r="BK9" s="188"/>
    </row>
    <row r="10" spans="1:63" s="187" customFormat="1" ht="89.25" x14ac:dyDescent="0.25">
      <c r="A10" s="728"/>
      <c r="B10" s="717"/>
      <c r="C10" s="181">
        <v>4</v>
      </c>
      <c r="D10" s="182" t="s">
        <v>375</v>
      </c>
      <c r="E10" s="182" t="s">
        <v>376</v>
      </c>
      <c r="F10" s="190" t="s">
        <v>377</v>
      </c>
      <c r="G10" s="182" t="s">
        <v>378</v>
      </c>
      <c r="H10" s="182" t="s">
        <v>379</v>
      </c>
      <c r="I10" s="182" t="s">
        <v>107</v>
      </c>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5">
        <v>0.8</v>
      </c>
      <c r="BG10" s="188"/>
      <c r="BH10" s="183"/>
      <c r="BI10" s="186" t="s">
        <v>367</v>
      </c>
      <c r="BJ10" s="186"/>
      <c r="BK10" s="188"/>
    </row>
    <row r="11" spans="1:63" s="187" customFormat="1" ht="38.25" x14ac:dyDescent="0.25">
      <c r="A11" s="728"/>
      <c r="B11" s="718"/>
      <c r="C11" s="181">
        <v>5</v>
      </c>
      <c r="D11" s="182" t="s">
        <v>380</v>
      </c>
      <c r="E11" s="182" t="s">
        <v>381</v>
      </c>
      <c r="F11" s="182" t="s">
        <v>382</v>
      </c>
      <c r="G11" s="182" t="s">
        <v>378</v>
      </c>
      <c r="H11" s="182" t="s">
        <v>379</v>
      </c>
      <c r="I11" s="182" t="s">
        <v>383</v>
      </c>
      <c r="J11" s="183"/>
      <c r="K11" s="183"/>
      <c r="L11" s="183"/>
      <c r="M11" s="183"/>
      <c r="N11" s="184"/>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5">
        <v>0.8</v>
      </c>
      <c r="BG11" s="188"/>
      <c r="BH11" s="183"/>
      <c r="BI11" s="186" t="s">
        <v>367</v>
      </c>
      <c r="BJ11" s="186"/>
      <c r="BK11" s="188"/>
    </row>
    <row r="12" spans="1:63" ht="25.5" x14ac:dyDescent="0.2">
      <c r="A12" s="728"/>
      <c r="B12" s="716" t="s">
        <v>384</v>
      </c>
      <c r="C12" s="181">
        <v>6</v>
      </c>
      <c r="D12" s="191" t="s">
        <v>385</v>
      </c>
      <c r="E12" s="191" t="s">
        <v>386</v>
      </c>
      <c r="F12" s="182" t="s">
        <v>387</v>
      </c>
      <c r="G12" s="182" t="s">
        <v>365</v>
      </c>
      <c r="H12" s="182" t="s">
        <v>936</v>
      </c>
      <c r="I12" s="182" t="s">
        <v>383</v>
      </c>
      <c r="J12" s="183"/>
      <c r="K12" s="183"/>
      <c r="L12" s="183"/>
      <c r="M12" s="183"/>
      <c r="N12" s="183"/>
      <c r="O12" s="183"/>
      <c r="P12" s="184"/>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92">
        <v>3</v>
      </c>
      <c r="BG12" s="183">
        <v>6</v>
      </c>
      <c r="BH12" s="183"/>
      <c r="BI12" s="193" t="s">
        <v>367</v>
      </c>
      <c r="BJ12" s="193"/>
      <c r="BK12" s="183">
        <f>BH12+BH13</f>
        <v>0</v>
      </c>
    </row>
    <row r="13" spans="1:63" ht="63.75" x14ac:dyDescent="0.2">
      <c r="A13" s="728"/>
      <c r="B13" s="718"/>
      <c r="C13" s="181">
        <v>7</v>
      </c>
      <c r="D13" s="191" t="s">
        <v>388</v>
      </c>
      <c r="E13" s="191" t="s">
        <v>389</v>
      </c>
      <c r="F13" s="182" t="s">
        <v>390</v>
      </c>
      <c r="G13" s="182" t="s">
        <v>391</v>
      </c>
      <c r="H13" s="182" t="s">
        <v>392</v>
      </c>
      <c r="I13" s="182" t="s">
        <v>107</v>
      </c>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92">
        <v>3</v>
      </c>
      <c r="BG13" s="194"/>
      <c r="BH13" s="183"/>
      <c r="BI13" s="193" t="s">
        <v>367</v>
      </c>
      <c r="BJ13" s="193"/>
      <c r="BK13" s="194"/>
    </row>
    <row r="14" spans="1:63" s="187" customFormat="1" ht="51" x14ac:dyDescent="0.25">
      <c r="A14" s="728"/>
      <c r="B14" s="182" t="s">
        <v>393</v>
      </c>
      <c r="C14" s="181">
        <v>8</v>
      </c>
      <c r="D14" s="182" t="s">
        <v>394</v>
      </c>
      <c r="E14" s="182" t="s">
        <v>938</v>
      </c>
      <c r="F14" s="182" t="s">
        <v>939</v>
      </c>
      <c r="G14" s="182" t="s">
        <v>391</v>
      </c>
      <c r="H14" s="182" t="s">
        <v>395</v>
      </c>
      <c r="I14" s="182" t="s">
        <v>383</v>
      </c>
      <c r="J14" s="183"/>
      <c r="K14" s="183"/>
      <c r="L14" s="183"/>
      <c r="M14" s="183"/>
      <c r="N14" s="183"/>
      <c r="O14" s="183"/>
      <c r="P14" s="183"/>
      <c r="Q14" s="184"/>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92">
        <v>1</v>
      </c>
      <c r="BG14" s="183">
        <v>1</v>
      </c>
      <c r="BH14" s="183"/>
      <c r="BI14" s="186" t="s">
        <v>367</v>
      </c>
      <c r="BJ14" s="186"/>
      <c r="BK14" s="183">
        <f t="shared" ref="BK14:BK24" si="0">BH14</f>
        <v>0</v>
      </c>
    </row>
    <row r="15" spans="1:63" s="187" customFormat="1" ht="76.5" x14ac:dyDescent="0.25">
      <c r="A15" s="728"/>
      <c r="B15" s="182" t="s">
        <v>396</v>
      </c>
      <c r="C15" s="181">
        <v>9</v>
      </c>
      <c r="D15" s="182" t="s">
        <v>397</v>
      </c>
      <c r="E15" s="182" t="s">
        <v>398</v>
      </c>
      <c r="F15" s="182" t="s">
        <v>399</v>
      </c>
      <c r="G15" s="182" t="s">
        <v>391</v>
      </c>
      <c r="H15" s="182" t="s">
        <v>392</v>
      </c>
      <c r="I15" s="182" t="s">
        <v>107</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92">
        <v>1</v>
      </c>
      <c r="BG15" s="183">
        <v>1</v>
      </c>
      <c r="BH15" s="183"/>
      <c r="BI15" s="186" t="s">
        <v>367</v>
      </c>
      <c r="BJ15" s="186"/>
      <c r="BK15" s="183">
        <f t="shared" si="0"/>
        <v>0</v>
      </c>
    </row>
    <row r="16" spans="1:63" s="187" customFormat="1" ht="38.25" x14ac:dyDescent="0.25">
      <c r="A16" s="728"/>
      <c r="B16" s="182" t="s">
        <v>400</v>
      </c>
      <c r="C16" s="181">
        <v>10</v>
      </c>
      <c r="D16" s="182" t="s">
        <v>401</v>
      </c>
      <c r="E16" s="182" t="s">
        <v>940</v>
      </c>
      <c r="F16" s="182" t="s">
        <v>402</v>
      </c>
      <c r="G16" s="182" t="s">
        <v>391</v>
      </c>
      <c r="H16" s="182" t="s">
        <v>395</v>
      </c>
      <c r="I16" s="182" t="s">
        <v>383</v>
      </c>
      <c r="J16" s="183"/>
      <c r="K16" s="184"/>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92">
        <v>1</v>
      </c>
      <c r="BG16" s="183">
        <v>1</v>
      </c>
      <c r="BH16" s="183"/>
      <c r="BI16" s="186" t="s">
        <v>367</v>
      </c>
      <c r="BJ16" s="186"/>
      <c r="BK16" s="183">
        <f t="shared" si="0"/>
        <v>0</v>
      </c>
    </row>
    <row r="17" spans="1:63" s="187" customFormat="1" ht="38.25" x14ac:dyDescent="0.25">
      <c r="A17" s="728"/>
      <c r="B17" s="182" t="s">
        <v>403</v>
      </c>
      <c r="C17" s="181">
        <v>11</v>
      </c>
      <c r="D17" s="182" t="s">
        <v>404</v>
      </c>
      <c r="E17" s="182" t="s">
        <v>405</v>
      </c>
      <c r="F17" s="182" t="s">
        <v>406</v>
      </c>
      <c r="G17" s="182" t="s">
        <v>391</v>
      </c>
      <c r="H17" s="182" t="s">
        <v>395</v>
      </c>
      <c r="I17" s="182" t="s">
        <v>383</v>
      </c>
      <c r="J17" s="183"/>
      <c r="K17" s="183"/>
      <c r="L17" s="184"/>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4"/>
      <c r="BC17" s="183"/>
      <c r="BD17" s="183"/>
      <c r="BE17" s="183"/>
      <c r="BF17" s="192">
        <v>2</v>
      </c>
      <c r="BG17" s="183">
        <v>2</v>
      </c>
      <c r="BH17" s="183"/>
      <c r="BI17" s="186" t="s">
        <v>367</v>
      </c>
      <c r="BJ17" s="186"/>
      <c r="BK17" s="183">
        <f t="shared" si="0"/>
        <v>0</v>
      </c>
    </row>
    <row r="18" spans="1:63" s="187" customFormat="1" ht="38.25" x14ac:dyDescent="0.25">
      <c r="A18" s="728"/>
      <c r="B18" s="182" t="s">
        <v>407</v>
      </c>
      <c r="C18" s="181">
        <v>12</v>
      </c>
      <c r="D18" s="182" t="s">
        <v>408</v>
      </c>
      <c r="E18" s="182" t="s">
        <v>409</v>
      </c>
      <c r="F18" s="182" t="s">
        <v>410</v>
      </c>
      <c r="G18" s="182" t="s">
        <v>391</v>
      </c>
      <c r="H18" s="182" t="s">
        <v>411</v>
      </c>
      <c r="I18" s="182" t="s">
        <v>383</v>
      </c>
      <c r="J18" s="183"/>
      <c r="K18" s="183"/>
      <c r="L18" s="183"/>
      <c r="M18" s="184"/>
      <c r="N18" s="184"/>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92">
        <v>2</v>
      </c>
      <c r="BG18" s="183">
        <v>2</v>
      </c>
      <c r="BH18" s="183"/>
      <c r="BI18" s="186" t="s">
        <v>367</v>
      </c>
      <c r="BJ18" s="186"/>
      <c r="BK18" s="183">
        <f t="shared" si="0"/>
        <v>0</v>
      </c>
    </row>
    <row r="19" spans="1:63" s="187" customFormat="1" ht="38.25" x14ac:dyDescent="0.25">
      <c r="A19" s="728"/>
      <c r="B19" s="182" t="s">
        <v>412</v>
      </c>
      <c r="C19" s="181">
        <v>13</v>
      </c>
      <c r="D19" s="182" t="s">
        <v>413</v>
      </c>
      <c r="E19" s="182" t="s">
        <v>414</v>
      </c>
      <c r="F19" s="182" t="s">
        <v>415</v>
      </c>
      <c r="G19" s="182" t="s">
        <v>416</v>
      </c>
      <c r="H19" s="182" t="s">
        <v>395</v>
      </c>
      <c r="I19" s="182" t="s">
        <v>417</v>
      </c>
      <c r="J19" s="183"/>
      <c r="K19" s="183"/>
      <c r="L19" s="183"/>
      <c r="M19" s="183"/>
      <c r="N19" s="183"/>
      <c r="O19" s="183"/>
      <c r="P19" s="184"/>
      <c r="Q19" s="184"/>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4"/>
      <c r="BC19" s="184"/>
      <c r="BD19" s="183"/>
      <c r="BE19" s="183"/>
      <c r="BF19" s="192">
        <v>1</v>
      </c>
      <c r="BG19" s="183">
        <v>1</v>
      </c>
      <c r="BH19" s="186"/>
      <c r="BI19" s="183"/>
      <c r="BJ19" s="183"/>
      <c r="BK19" s="183">
        <f t="shared" si="0"/>
        <v>0</v>
      </c>
    </row>
    <row r="20" spans="1:63" s="187" customFormat="1" ht="76.5" x14ac:dyDescent="0.25">
      <c r="A20" s="728"/>
      <c r="B20" s="182" t="s">
        <v>418</v>
      </c>
      <c r="C20" s="181">
        <v>14</v>
      </c>
      <c r="D20" s="182" t="s">
        <v>419</v>
      </c>
      <c r="E20" s="182" t="s">
        <v>420</v>
      </c>
      <c r="F20" s="190" t="s">
        <v>421</v>
      </c>
      <c r="G20" s="182" t="s">
        <v>391</v>
      </c>
      <c r="H20" s="182" t="s">
        <v>395</v>
      </c>
      <c r="I20" s="182" t="s">
        <v>107</v>
      </c>
      <c r="J20" s="183"/>
      <c r="K20" s="183"/>
      <c r="L20" s="183"/>
      <c r="M20" s="183"/>
      <c r="N20" s="184"/>
      <c r="O20" s="183"/>
      <c r="P20" s="183"/>
      <c r="Q20" s="183"/>
      <c r="R20" s="184"/>
      <c r="S20" s="183"/>
      <c r="T20" s="183"/>
      <c r="U20" s="183"/>
      <c r="V20" s="184"/>
      <c r="W20" s="183"/>
      <c r="X20" s="183"/>
      <c r="Y20" s="183"/>
      <c r="Z20" s="184"/>
      <c r="AA20" s="183"/>
      <c r="AB20" s="183"/>
      <c r="AC20" s="183"/>
      <c r="AD20" s="184"/>
      <c r="AE20" s="183"/>
      <c r="AF20" s="183"/>
      <c r="AG20" s="183"/>
      <c r="AH20" s="184"/>
      <c r="AI20" s="183"/>
      <c r="AJ20" s="183"/>
      <c r="AK20" s="183"/>
      <c r="AL20" s="184"/>
      <c r="AM20" s="183"/>
      <c r="AN20" s="183"/>
      <c r="AO20" s="183"/>
      <c r="AP20" s="184"/>
      <c r="AQ20" s="183"/>
      <c r="AR20" s="183"/>
      <c r="AS20" s="183"/>
      <c r="AT20" s="184"/>
      <c r="AU20" s="183"/>
      <c r="AV20" s="183"/>
      <c r="AW20" s="183"/>
      <c r="AX20" s="184"/>
      <c r="AY20" s="183"/>
      <c r="AZ20" s="183"/>
      <c r="BA20" s="183"/>
      <c r="BB20" s="184"/>
      <c r="BC20" s="183"/>
      <c r="BD20" s="183"/>
      <c r="BE20" s="183"/>
      <c r="BF20" s="192">
        <v>2</v>
      </c>
      <c r="BG20" s="183">
        <v>2</v>
      </c>
      <c r="BH20" s="183"/>
      <c r="BI20" s="186" t="s">
        <v>367</v>
      </c>
      <c r="BJ20" s="186"/>
      <c r="BK20" s="183">
        <f t="shared" si="0"/>
        <v>0</v>
      </c>
    </row>
    <row r="21" spans="1:63" s="187" customFormat="1" ht="63.75" x14ac:dyDescent="0.25">
      <c r="A21" s="728"/>
      <c r="B21" s="182" t="s">
        <v>422</v>
      </c>
      <c r="C21" s="181">
        <v>15</v>
      </c>
      <c r="D21" s="182" t="s">
        <v>423</v>
      </c>
      <c r="E21" s="182" t="s">
        <v>424</v>
      </c>
      <c r="F21" s="182" t="s">
        <v>425</v>
      </c>
      <c r="G21" s="182" t="s">
        <v>391</v>
      </c>
      <c r="H21" s="182" t="s">
        <v>395</v>
      </c>
      <c r="I21" s="182" t="s">
        <v>383</v>
      </c>
      <c r="J21" s="183"/>
      <c r="K21" s="183"/>
      <c r="L21" s="183"/>
      <c r="M21" s="183"/>
      <c r="N21" s="183"/>
      <c r="O21" s="184"/>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92">
        <v>1</v>
      </c>
      <c r="BG21" s="183">
        <v>1</v>
      </c>
      <c r="BH21" s="183"/>
      <c r="BI21" s="186" t="s">
        <v>367</v>
      </c>
      <c r="BJ21" s="186"/>
      <c r="BK21" s="183">
        <f t="shared" si="0"/>
        <v>0</v>
      </c>
    </row>
    <row r="22" spans="1:63" s="187" customFormat="1" ht="76.5" x14ac:dyDescent="0.25">
      <c r="A22" s="728"/>
      <c r="B22" s="182" t="s">
        <v>426</v>
      </c>
      <c r="C22" s="181">
        <v>16</v>
      </c>
      <c r="D22" s="182" t="s">
        <v>427</v>
      </c>
      <c r="E22" s="182" t="s">
        <v>428</v>
      </c>
      <c r="F22" s="182" t="s">
        <v>429</v>
      </c>
      <c r="G22" s="182" t="s">
        <v>391</v>
      </c>
      <c r="H22" s="182" t="s">
        <v>395</v>
      </c>
      <c r="I22" s="182" t="s">
        <v>383</v>
      </c>
      <c r="J22" s="183"/>
      <c r="K22" s="183"/>
      <c r="L22" s="183"/>
      <c r="M22" s="183"/>
      <c r="N22" s="183"/>
      <c r="O22" s="183"/>
      <c r="P22" s="183"/>
      <c r="Q22" s="184"/>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92">
        <v>1</v>
      </c>
      <c r="BG22" s="183">
        <v>1</v>
      </c>
      <c r="BH22" s="183"/>
      <c r="BI22" s="186" t="s">
        <v>367</v>
      </c>
      <c r="BJ22" s="186"/>
      <c r="BK22" s="183">
        <f t="shared" si="0"/>
        <v>0</v>
      </c>
    </row>
    <row r="23" spans="1:63" s="187" customFormat="1" ht="38.25" x14ac:dyDescent="0.25">
      <c r="A23" s="728"/>
      <c r="B23" s="182" t="s">
        <v>430</v>
      </c>
      <c r="C23" s="181">
        <v>17</v>
      </c>
      <c r="D23" s="182" t="s">
        <v>431</v>
      </c>
      <c r="E23" s="182" t="s">
        <v>428</v>
      </c>
      <c r="F23" s="182" t="s">
        <v>429</v>
      </c>
      <c r="G23" s="182" t="s">
        <v>391</v>
      </c>
      <c r="H23" s="182" t="s">
        <v>395</v>
      </c>
      <c r="I23" s="182" t="s">
        <v>383</v>
      </c>
      <c r="J23" s="183"/>
      <c r="K23" s="183"/>
      <c r="L23" s="183"/>
      <c r="M23" s="183"/>
      <c r="N23" s="183"/>
      <c r="O23" s="183"/>
      <c r="P23" s="183"/>
      <c r="Q23" s="183"/>
      <c r="R23" s="184"/>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92">
        <v>2</v>
      </c>
      <c r="BG23" s="183">
        <v>2</v>
      </c>
      <c r="BH23" s="183"/>
      <c r="BI23" s="186" t="s">
        <v>367</v>
      </c>
      <c r="BJ23" s="186"/>
      <c r="BK23" s="183">
        <f t="shared" si="0"/>
        <v>0</v>
      </c>
    </row>
    <row r="24" spans="1:63" s="187" customFormat="1" ht="63.75" x14ac:dyDescent="0.25">
      <c r="A24" s="729"/>
      <c r="B24" s="182" t="s">
        <v>432</v>
      </c>
      <c r="C24" s="181">
        <v>18</v>
      </c>
      <c r="D24" s="182" t="s">
        <v>433</v>
      </c>
      <c r="E24" s="182" t="s">
        <v>434</v>
      </c>
      <c r="F24" s="190" t="s">
        <v>435</v>
      </c>
      <c r="G24" s="182" t="s">
        <v>436</v>
      </c>
      <c r="H24" s="182" t="s">
        <v>395</v>
      </c>
      <c r="I24" s="182" t="s">
        <v>383</v>
      </c>
      <c r="J24" s="183"/>
      <c r="K24" s="183"/>
      <c r="L24" s="183"/>
      <c r="M24" s="183"/>
      <c r="N24" s="183"/>
      <c r="O24" s="183"/>
      <c r="P24" s="183"/>
      <c r="Q24" s="184"/>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92">
        <v>1</v>
      </c>
      <c r="BG24" s="183">
        <v>1</v>
      </c>
      <c r="BH24" s="186" t="s">
        <v>367</v>
      </c>
      <c r="BI24" s="183"/>
      <c r="BJ24" s="183"/>
      <c r="BK24" s="183" t="str">
        <f t="shared" si="0"/>
        <v/>
      </c>
    </row>
    <row r="25" spans="1:63" s="187" customFormat="1" ht="38.25" x14ac:dyDescent="0.25">
      <c r="A25" s="721" t="s">
        <v>437</v>
      </c>
      <c r="B25" s="716" t="s">
        <v>438</v>
      </c>
      <c r="C25" s="181">
        <v>19</v>
      </c>
      <c r="D25" s="182" t="s">
        <v>439</v>
      </c>
      <c r="E25" s="182" t="s">
        <v>440</v>
      </c>
      <c r="F25" s="182" t="s">
        <v>441</v>
      </c>
      <c r="G25" s="182" t="s">
        <v>391</v>
      </c>
      <c r="H25" s="182" t="s">
        <v>395</v>
      </c>
      <c r="I25" s="182" t="s">
        <v>383</v>
      </c>
      <c r="J25" s="183"/>
      <c r="K25" s="183"/>
      <c r="L25" s="183"/>
      <c r="M25" s="183"/>
      <c r="N25" s="184"/>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92">
        <v>1</v>
      </c>
      <c r="BG25" s="183">
        <v>9</v>
      </c>
      <c r="BH25" s="183"/>
      <c r="BI25" s="186" t="s">
        <v>367</v>
      </c>
      <c r="BJ25" s="186"/>
      <c r="BK25" s="183">
        <f>BH25+BH26+BH27+BH28+BH29</f>
        <v>0</v>
      </c>
    </row>
    <row r="26" spans="1:63" s="187" customFormat="1" ht="51" x14ac:dyDescent="0.25">
      <c r="A26" s="722"/>
      <c r="B26" s="717"/>
      <c r="C26" s="181">
        <v>20</v>
      </c>
      <c r="D26" s="182" t="s">
        <v>442</v>
      </c>
      <c r="E26" s="188" t="s">
        <v>443</v>
      </c>
      <c r="F26" s="182" t="s">
        <v>444</v>
      </c>
      <c r="G26" s="182" t="s">
        <v>391</v>
      </c>
      <c r="H26" s="182" t="s">
        <v>392</v>
      </c>
      <c r="I26" s="182" t="s">
        <v>445</v>
      </c>
      <c r="J26" s="183"/>
      <c r="K26" s="183"/>
      <c r="L26" s="183"/>
      <c r="M26" s="183"/>
      <c r="N26" s="183"/>
      <c r="O26" s="183"/>
      <c r="P26" s="183"/>
      <c r="Q26" s="183"/>
      <c r="R26" s="183"/>
      <c r="S26" s="183"/>
      <c r="T26" s="183"/>
      <c r="U26" s="183"/>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3"/>
      <c r="BC26" s="183"/>
      <c r="BD26" s="183"/>
      <c r="BE26" s="183"/>
      <c r="BF26" s="192">
        <v>2</v>
      </c>
      <c r="BG26" s="188"/>
      <c r="BH26" s="183"/>
      <c r="BI26" s="186" t="s">
        <v>367</v>
      </c>
      <c r="BJ26" s="186"/>
      <c r="BK26" s="188"/>
    </row>
    <row r="27" spans="1:63" s="187" customFormat="1" ht="51" x14ac:dyDescent="0.25">
      <c r="A27" s="722"/>
      <c r="B27" s="717"/>
      <c r="C27" s="181">
        <v>21</v>
      </c>
      <c r="D27" s="182" t="s">
        <v>446</v>
      </c>
      <c r="E27" s="182" t="s">
        <v>941</v>
      </c>
      <c r="F27" s="182" t="s">
        <v>447</v>
      </c>
      <c r="G27" s="182" t="s">
        <v>448</v>
      </c>
      <c r="H27" s="182" t="s">
        <v>449</v>
      </c>
      <c r="I27" s="182" t="s">
        <v>383</v>
      </c>
      <c r="J27" s="183"/>
      <c r="K27" s="183"/>
      <c r="L27" s="183"/>
      <c r="M27" s="183"/>
      <c r="N27" s="183"/>
      <c r="O27" s="183"/>
      <c r="P27" s="183"/>
      <c r="Q27" s="183"/>
      <c r="R27" s="184"/>
      <c r="S27" s="184"/>
      <c r="T27" s="184"/>
      <c r="U27" s="184"/>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92">
        <v>2</v>
      </c>
      <c r="BG27" s="188"/>
      <c r="BH27" s="183"/>
      <c r="BI27" s="186" t="s">
        <v>367</v>
      </c>
      <c r="BJ27" s="186"/>
      <c r="BK27" s="188"/>
    </row>
    <row r="28" spans="1:63" s="187" customFormat="1" ht="102" x14ac:dyDescent="0.25">
      <c r="A28" s="722"/>
      <c r="B28" s="717"/>
      <c r="C28" s="181">
        <v>22</v>
      </c>
      <c r="D28" s="182" t="s">
        <v>450</v>
      </c>
      <c r="E28" s="182" t="s">
        <v>451</v>
      </c>
      <c r="F28" s="182" t="s">
        <v>452</v>
      </c>
      <c r="G28" s="182" t="s">
        <v>453</v>
      </c>
      <c r="H28" s="182" t="s">
        <v>379</v>
      </c>
      <c r="I28" s="182" t="s">
        <v>107</v>
      </c>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92">
        <v>2</v>
      </c>
      <c r="BG28" s="188"/>
      <c r="BH28" s="183"/>
      <c r="BI28" s="186" t="s">
        <v>367</v>
      </c>
      <c r="BJ28" s="186"/>
      <c r="BK28" s="188"/>
    </row>
    <row r="29" spans="1:63" s="187" customFormat="1" ht="63.75" x14ac:dyDescent="0.25">
      <c r="A29" s="722"/>
      <c r="B29" s="718"/>
      <c r="C29" s="181">
        <v>23</v>
      </c>
      <c r="D29" s="182" t="s">
        <v>454</v>
      </c>
      <c r="E29" s="182" t="s">
        <v>455</v>
      </c>
      <c r="F29" s="182" t="s">
        <v>456</v>
      </c>
      <c r="G29" s="182" t="s">
        <v>457</v>
      </c>
      <c r="H29" s="182" t="s">
        <v>458</v>
      </c>
      <c r="I29" s="182" t="s">
        <v>445</v>
      </c>
      <c r="J29" s="183"/>
      <c r="K29" s="183"/>
      <c r="L29" s="183"/>
      <c r="M29" s="183"/>
      <c r="N29" s="183"/>
      <c r="O29" s="183"/>
      <c r="P29" s="183"/>
      <c r="Q29" s="183"/>
      <c r="R29" s="183"/>
      <c r="S29" s="183"/>
      <c r="T29" s="183"/>
      <c r="U29" s="183"/>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3"/>
      <c r="BC29" s="183"/>
      <c r="BD29" s="183"/>
      <c r="BE29" s="183"/>
      <c r="BF29" s="192">
        <v>2</v>
      </c>
      <c r="BG29" s="188"/>
      <c r="BH29" s="183"/>
      <c r="BI29" s="186" t="s">
        <v>367</v>
      </c>
      <c r="BJ29" s="186"/>
      <c r="BK29" s="188"/>
    </row>
    <row r="30" spans="1:63" s="187" customFormat="1" ht="51" x14ac:dyDescent="0.25">
      <c r="A30" s="722"/>
      <c r="B30" s="716" t="s">
        <v>459</v>
      </c>
      <c r="C30" s="181">
        <v>24</v>
      </c>
      <c r="D30" s="182" t="s">
        <v>460</v>
      </c>
      <c r="E30" s="188" t="s">
        <v>461</v>
      </c>
      <c r="F30" s="195" t="s">
        <v>462</v>
      </c>
      <c r="G30" s="195" t="s">
        <v>463</v>
      </c>
      <c r="H30" s="195" t="s">
        <v>379</v>
      </c>
      <c r="I30" s="195" t="s">
        <v>107</v>
      </c>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92">
        <v>2</v>
      </c>
      <c r="BG30" s="183">
        <v>5</v>
      </c>
      <c r="BH30" s="183"/>
      <c r="BI30" s="186" t="s">
        <v>367</v>
      </c>
      <c r="BJ30" s="186"/>
      <c r="BK30" s="183">
        <f>BH30+BH31+BH32</f>
        <v>0</v>
      </c>
    </row>
    <row r="31" spans="1:63" s="187" customFormat="1" ht="51" x14ac:dyDescent="0.25">
      <c r="A31" s="722"/>
      <c r="B31" s="717"/>
      <c r="C31" s="181">
        <v>25</v>
      </c>
      <c r="D31" s="182" t="s">
        <v>464</v>
      </c>
      <c r="E31" s="188" t="s">
        <v>465</v>
      </c>
      <c r="F31" s="195" t="s">
        <v>462</v>
      </c>
      <c r="G31" s="195" t="s">
        <v>463</v>
      </c>
      <c r="H31" s="195" t="s">
        <v>379</v>
      </c>
      <c r="I31" s="195" t="s">
        <v>107</v>
      </c>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92">
        <v>2</v>
      </c>
      <c r="BG31" s="188"/>
      <c r="BH31" s="183"/>
      <c r="BI31" s="186" t="s">
        <v>367</v>
      </c>
      <c r="BJ31" s="186"/>
      <c r="BK31" s="188"/>
    </row>
    <row r="32" spans="1:63" s="187" customFormat="1" ht="51" x14ac:dyDescent="0.25">
      <c r="A32" s="722"/>
      <c r="B32" s="718"/>
      <c r="C32" s="181">
        <v>26</v>
      </c>
      <c r="D32" s="182" t="s">
        <v>466</v>
      </c>
      <c r="E32" s="188" t="s">
        <v>942</v>
      </c>
      <c r="F32" s="195" t="s">
        <v>462</v>
      </c>
      <c r="G32" s="195" t="s">
        <v>463</v>
      </c>
      <c r="H32" s="195" t="s">
        <v>379</v>
      </c>
      <c r="I32" s="195" t="s">
        <v>107</v>
      </c>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92">
        <v>1</v>
      </c>
      <c r="BG32" s="188"/>
      <c r="BH32" s="183"/>
      <c r="BI32" s="186" t="s">
        <v>367</v>
      </c>
      <c r="BJ32" s="186"/>
      <c r="BK32" s="188"/>
    </row>
    <row r="33" spans="1:63" s="187" customFormat="1" ht="63.75" x14ac:dyDescent="0.25">
      <c r="A33" s="722"/>
      <c r="B33" s="182" t="s">
        <v>467</v>
      </c>
      <c r="C33" s="181">
        <v>27</v>
      </c>
      <c r="D33" s="182" t="s">
        <v>468</v>
      </c>
      <c r="E33" s="182" t="s">
        <v>469</v>
      </c>
      <c r="F33" s="182" t="s">
        <v>462</v>
      </c>
      <c r="G33" s="182" t="s">
        <v>470</v>
      </c>
      <c r="H33" s="182" t="s">
        <v>379</v>
      </c>
      <c r="I33" s="182" t="s">
        <v>107</v>
      </c>
      <c r="J33" s="183"/>
      <c r="K33" s="183"/>
      <c r="L33" s="183"/>
      <c r="M33" s="183"/>
      <c r="N33" s="184"/>
      <c r="O33" s="183"/>
      <c r="P33" s="183"/>
      <c r="Q33" s="183"/>
      <c r="R33" s="184"/>
      <c r="S33" s="183"/>
      <c r="T33" s="183"/>
      <c r="U33" s="183"/>
      <c r="V33" s="184"/>
      <c r="W33" s="183"/>
      <c r="X33" s="183"/>
      <c r="Y33" s="183"/>
      <c r="Z33" s="184"/>
      <c r="AA33" s="183"/>
      <c r="AB33" s="183"/>
      <c r="AC33" s="183"/>
      <c r="AD33" s="184"/>
      <c r="AE33" s="183"/>
      <c r="AF33" s="183"/>
      <c r="AG33" s="183"/>
      <c r="AH33" s="184"/>
      <c r="AI33" s="183"/>
      <c r="AJ33" s="183"/>
      <c r="AK33" s="183"/>
      <c r="AL33" s="184"/>
      <c r="AM33" s="183"/>
      <c r="AN33" s="183"/>
      <c r="AO33" s="183"/>
      <c r="AP33" s="184"/>
      <c r="AQ33" s="183"/>
      <c r="AR33" s="183"/>
      <c r="AS33" s="183"/>
      <c r="AT33" s="184"/>
      <c r="AU33" s="183"/>
      <c r="AV33" s="183"/>
      <c r="AW33" s="183"/>
      <c r="AX33" s="184"/>
      <c r="AY33" s="183"/>
      <c r="AZ33" s="183"/>
      <c r="BA33" s="183"/>
      <c r="BB33" s="184"/>
      <c r="BC33" s="183"/>
      <c r="BD33" s="183"/>
      <c r="BE33" s="183"/>
      <c r="BF33" s="192">
        <v>6</v>
      </c>
      <c r="BG33" s="183">
        <v>6</v>
      </c>
      <c r="BH33" s="183"/>
      <c r="BI33" s="186" t="s">
        <v>367</v>
      </c>
      <c r="BJ33" s="186"/>
      <c r="BK33" s="183">
        <f>BH33</f>
        <v>0</v>
      </c>
    </row>
    <row r="34" spans="1:63" s="187" customFormat="1" ht="51" x14ac:dyDescent="0.25">
      <c r="A34" s="722"/>
      <c r="B34" s="716" t="s">
        <v>471</v>
      </c>
      <c r="C34" s="181">
        <v>28</v>
      </c>
      <c r="D34" s="182" t="s">
        <v>472</v>
      </c>
      <c r="E34" s="182" t="s">
        <v>473</v>
      </c>
      <c r="F34" s="182" t="s">
        <v>415</v>
      </c>
      <c r="G34" s="182" t="s">
        <v>470</v>
      </c>
      <c r="H34" s="182" t="s">
        <v>379</v>
      </c>
      <c r="I34" s="182" t="s">
        <v>383</v>
      </c>
      <c r="J34" s="183"/>
      <c r="K34" s="183"/>
      <c r="L34" s="183"/>
      <c r="M34" s="183"/>
      <c r="N34" s="183"/>
      <c r="O34" s="183"/>
      <c r="P34" s="183"/>
      <c r="Q34" s="184"/>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92">
        <v>5</v>
      </c>
      <c r="BG34" s="183">
        <v>15</v>
      </c>
      <c r="BH34" s="183"/>
      <c r="BI34" s="186" t="s">
        <v>367</v>
      </c>
      <c r="BJ34" s="186"/>
      <c r="BK34" s="183">
        <f>BH34+BH35+BH36</f>
        <v>0</v>
      </c>
    </row>
    <row r="35" spans="1:63" s="187" customFormat="1" ht="51" x14ac:dyDescent="0.25">
      <c r="A35" s="722"/>
      <c r="B35" s="717"/>
      <c r="C35" s="181">
        <v>29</v>
      </c>
      <c r="D35" s="182" t="s">
        <v>474</v>
      </c>
      <c r="E35" s="182" t="s">
        <v>475</v>
      </c>
      <c r="F35" s="182" t="s">
        <v>476</v>
      </c>
      <c r="G35" s="182" t="s">
        <v>470</v>
      </c>
      <c r="H35" s="182" t="s">
        <v>379</v>
      </c>
      <c r="I35" s="182" t="s">
        <v>383</v>
      </c>
      <c r="J35" s="183"/>
      <c r="K35" s="183"/>
      <c r="L35" s="183"/>
      <c r="M35" s="183"/>
      <c r="N35" s="183"/>
      <c r="O35" s="184"/>
      <c r="P35" s="184"/>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92">
        <v>5</v>
      </c>
      <c r="BG35" s="188"/>
      <c r="BH35" s="183"/>
      <c r="BI35" s="186" t="s">
        <v>367</v>
      </c>
      <c r="BJ35" s="186"/>
      <c r="BK35" s="188"/>
    </row>
    <row r="36" spans="1:63" s="187" customFormat="1" ht="51" x14ac:dyDescent="0.25">
      <c r="A36" s="722"/>
      <c r="B36" s="718"/>
      <c r="C36" s="181">
        <v>30</v>
      </c>
      <c r="D36" s="182" t="s">
        <v>477</v>
      </c>
      <c r="E36" s="182" t="s">
        <v>943</v>
      </c>
      <c r="F36" s="182" t="s">
        <v>478</v>
      </c>
      <c r="G36" s="182" t="s">
        <v>470</v>
      </c>
      <c r="H36" s="182" t="s">
        <v>458</v>
      </c>
      <c r="I36" s="182" t="s">
        <v>383</v>
      </c>
      <c r="J36" s="183"/>
      <c r="K36" s="183"/>
      <c r="L36" s="183"/>
      <c r="M36" s="183"/>
      <c r="N36" s="183"/>
      <c r="O36" s="183"/>
      <c r="P36" s="183"/>
      <c r="Q36" s="183"/>
      <c r="R36" s="184"/>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92">
        <v>5</v>
      </c>
      <c r="BG36" s="188"/>
      <c r="BH36" s="183"/>
      <c r="BI36" s="186" t="s">
        <v>367</v>
      </c>
      <c r="BJ36" s="186"/>
      <c r="BK36" s="188"/>
    </row>
    <row r="37" spans="1:63" s="187" customFormat="1" ht="63.75" x14ac:dyDescent="0.25">
      <c r="A37" s="722"/>
      <c r="B37" s="716" t="s">
        <v>479</v>
      </c>
      <c r="C37" s="181">
        <v>31</v>
      </c>
      <c r="D37" s="182" t="s">
        <v>480</v>
      </c>
      <c r="E37" s="182" t="s">
        <v>481</v>
      </c>
      <c r="F37" s="182" t="s">
        <v>482</v>
      </c>
      <c r="G37" s="182" t="s">
        <v>470</v>
      </c>
      <c r="H37" s="182" t="s">
        <v>458</v>
      </c>
      <c r="I37" s="182" t="s">
        <v>107</v>
      </c>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92">
        <v>3</v>
      </c>
      <c r="BG37" s="183">
        <v>15</v>
      </c>
      <c r="BH37" s="183"/>
      <c r="BI37" s="186" t="s">
        <v>367</v>
      </c>
      <c r="BJ37" s="186"/>
      <c r="BK37" s="183">
        <f>BH37+BH38+BH39+BH40+BH41</f>
        <v>0</v>
      </c>
    </row>
    <row r="38" spans="1:63" s="187" customFormat="1" ht="38.25" x14ac:dyDescent="0.25">
      <c r="A38" s="722"/>
      <c r="B38" s="717"/>
      <c r="C38" s="181">
        <v>32</v>
      </c>
      <c r="D38" s="182" t="s">
        <v>483</v>
      </c>
      <c r="E38" s="182" t="s">
        <v>484</v>
      </c>
      <c r="F38" s="182" t="s">
        <v>485</v>
      </c>
      <c r="G38" s="182" t="s">
        <v>486</v>
      </c>
      <c r="H38" s="182" t="s">
        <v>395</v>
      </c>
      <c r="I38" s="182" t="s">
        <v>107</v>
      </c>
      <c r="J38" s="183"/>
      <c r="K38" s="183"/>
      <c r="L38" s="183"/>
      <c r="M38" s="183"/>
      <c r="N38" s="184"/>
      <c r="O38" s="183"/>
      <c r="P38" s="183"/>
      <c r="Q38" s="183"/>
      <c r="R38" s="184"/>
      <c r="S38" s="183"/>
      <c r="T38" s="183"/>
      <c r="U38" s="183"/>
      <c r="V38" s="184"/>
      <c r="W38" s="183"/>
      <c r="X38" s="183"/>
      <c r="Y38" s="183"/>
      <c r="Z38" s="184"/>
      <c r="AA38" s="183"/>
      <c r="AB38" s="183"/>
      <c r="AC38" s="183"/>
      <c r="AD38" s="184"/>
      <c r="AE38" s="183"/>
      <c r="AF38" s="183"/>
      <c r="AG38" s="183"/>
      <c r="AH38" s="184"/>
      <c r="AI38" s="183"/>
      <c r="AJ38" s="183"/>
      <c r="AK38" s="183"/>
      <c r="AL38" s="184"/>
      <c r="AM38" s="183"/>
      <c r="AN38" s="183"/>
      <c r="AO38" s="183"/>
      <c r="AP38" s="184"/>
      <c r="AQ38" s="183"/>
      <c r="AR38" s="183"/>
      <c r="AS38" s="183"/>
      <c r="AT38" s="184"/>
      <c r="AU38" s="183"/>
      <c r="AV38" s="183"/>
      <c r="AW38" s="183"/>
      <c r="AX38" s="184"/>
      <c r="AY38" s="183"/>
      <c r="AZ38" s="183"/>
      <c r="BA38" s="183"/>
      <c r="BB38" s="184"/>
      <c r="BC38" s="183"/>
      <c r="BD38" s="183"/>
      <c r="BE38" s="183"/>
      <c r="BF38" s="192">
        <v>3</v>
      </c>
      <c r="BG38" s="188"/>
      <c r="BH38" s="183"/>
      <c r="BI38" s="186" t="s">
        <v>367</v>
      </c>
      <c r="BJ38" s="186"/>
      <c r="BK38" s="188"/>
    </row>
    <row r="39" spans="1:63" s="187" customFormat="1" ht="38.25" x14ac:dyDescent="0.25">
      <c r="A39" s="722"/>
      <c r="B39" s="717"/>
      <c r="C39" s="181">
        <v>33</v>
      </c>
      <c r="D39" s="182" t="s">
        <v>487</v>
      </c>
      <c r="E39" s="182" t="s">
        <v>428</v>
      </c>
      <c r="F39" s="182" t="s">
        <v>488</v>
      </c>
      <c r="G39" s="182" t="s">
        <v>486</v>
      </c>
      <c r="H39" s="182" t="s">
        <v>395</v>
      </c>
      <c r="I39" s="182" t="s">
        <v>489</v>
      </c>
      <c r="J39" s="183"/>
      <c r="K39" s="183"/>
      <c r="L39" s="183"/>
      <c r="M39" s="183"/>
      <c r="N39" s="183"/>
      <c r="O39" s="183"/>
      <c r="P39" s="183"/>
      <c r="Q39" s="183"/>
      <c r="R39" s="183"/>
      <c r="S39" s="183"/>
      <c r="T39" s="183"/>
      <c r="U39" s="183"/>
      <c r="V39" s="183"/>
      <c r="W39" s="184"/>
      <c r="X39" s="184"/>
      <c r="Y39" s="184"/>
      <c r="Z39" s="184"/>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92">
        <v>3</v>
      </c>
      <c r="BG39" s="188"/>
      <c r="BH39" s="183"/>
      <c r="BI39" s="186" t="s">
        <v>367</v>
      </c>
      <c r="BJ39" s="186"/>
      <c r="BK39" s="188"/>
    </row>
    <row r="40" spans="1:63" s="187" customFormat="1" ht="51" x14ac:dyDescent="0.25">
      <c r="A40" s="722"/>
      <c r="B40" s="717"/>
      <c r="C40" s="181">
        <v>34</v>
      </c>
      <c r="D40" s="182" t="s">
        <v>490</v>
      </c>
      <c r="E40" s="182" t="s">
        <v>491</v>
      </c>
      <c r="F40" s="182" t="s">
        <v>492</v>
      </c>
      <c r="G40" s="182" t="s">
        <v>493</v>
      </c>
      <c r="H40" s="182" t="s">
        <v>395</v>
      </c>
      <c r="I40" s="182" t="s">
        <v>489</v>
      </c>
      <c r="J40" s="183"/>
      <c r="K40" s="183"/>
      <c r="L40" s="183"/>
      <c r="M40" s="183"/>
      <c r="N40" s="183"/>
      <c r="O40" s="184"/>
      <c r="P40" s="183"/>
      <c r="Q40" s="189"/>
      <c r="R40" s="189"/>
      <c r="S40" s="189"/>
      <c r="T40" s="183"/>
      <c r="U40" s="183"/>
      <c r="V40" s="183"/>
      <c r="W40" s="183"/>
      <c r="X40" s="183"/>
      <c r="Y40" s="183"/>
      <c r="Z40" s="183"/>
      <c r="AA40" s="183"/>
      <c r="AB40" s="183"/>
      <c r="AC40" s="184"/>
      <c r="AD40" s="184"/>
      <c r="AE40" s="184"/>
      <c r="AF40" s="184"/>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92">
        <v>3</v>
      </c>
      <c r="BG40" s="188"/>
      <c r="BH40" s="183"/>
      <c r="BI40" s="186" t="s">
        <v>367</v>
      </c>
      <c r="BJ40" s="186"/>
      <c r="BK40" s="188"/>
    </row>
    <row r="41" spans="1:63" s="187" customFormat="1" ht="51" x14ac:dyDescent="0.25">
      <c r="A41" s="722"/>
      <c r="B41" s="718"/>
      <c r="C41" s="181">
        <v>35</v>
      </c>
      <c r="D41" s="182" t="s">
        <v>494</v>
      </c>
      <c r="E41" s="182" t="s">
        <v>495</v>
      </c>
      <c r="F41" s="182" t="s">
        <v>496</v>
      </c>
      <c r="G41" s="182" t="s">
        <v>486</v>
      </c>
      <c r="H41" s="182" t="s">
        <v>497</v>
      </c>
      <c r="I41" s="182" t="s">
        <v>107</v>
      </c>
      <c r="J41" s="184"/>
      <c r="K41" s="183"/>
      <c r="L41" s="183"/>
      <c r="M41" s="183"/>
      <c r="N41" s="184"/>
      <c r="O41" s="183"/>
      <c r="P41" s="183"/>
      <c r="Q41" s="183"/>
      <c r="R41" s="184"/>
      <c r="S41" s="183"/>
      <c r="T41" s="183"/>
      <c r="U41" s="183"/>
      <c r="V41" s="184"/>
      <c r="W41" s="183"/>
      <c r="X41" s="183"/>
      <c r="Y41" s="183"/>
      <c r="Z41" s="184"/>
      <c r="AA41" s="183"/>
      <c r="AB41" s="183"/>
      <c r="AC41" s="183"/>
      <c r="AD41" s="184"/>
      <c r="AE41" s="183"/>
      <c r="AF41" s="183"/>
      <c r="AG41" s="183"/>
      <c r="AH41" s="184"/>
      <c r="AI41" s="183"/>
      <c r="AJ41" s="183"/>
      <c r="AK41" s="183"/>
      <c r="AL41" s="184"/>
      <c r="AM41" s="183"/>
      <c r="AN41" s="183"/>
      <c r="AO41" s="183"/>
      <c r="AP41" s="184"/>
      <c r="AQ41" s="183"/>
      <c r="AR41" s="183"/>
      <c r="AS41" s="183"/>
      <c r="AT41" s="184"/>
      <c r="AU41" s="183"/>
      <c r="AV41" s="183"/>
      <c r="AW41" s="183"/>
      <c r="AX41" s="184"/>
      <c r="AY41" s="183"/>
      <c r="AZ41" s="183"/>
      <c r="BA41" s="183"/>
      <c r="BB41" s="184"/>
      <c r="BC41" s="183"/>
      <c r="BD41" s="183"/>
      <c r="BE41" s="183"/>
      <c r="BF41" s="192">
        <v>3</v>
      </c>
      <c r="BG41" s="188"/>
      <c r="BH41" s="183"/>
      <c r="BI41" s="186" t="s">
        <v>367</v>
      </c>
      <c r="BJ41" s="186"/>
      <c r="BK41" s="188"/>
    </row>
    <row r="42" spans="1:63" s="187" customFormat="1" ht="51" x14ac:dyDescent="0.25">
      <c r="A42" s="722"/>
      <c r="B42" s="716" t="s">
        <v>498</v>
      </c>
      <c r="C42" s="181">
        <v>36</v>
      </c>
      <c r="D42" s="182" t="s">
        <v>499</v>
      </c>
      <c r="E42" s="182" t="s">
        <v>500</v>
      </c>
      <c r="F42" s="182" t="s">
        <v>501</v>
      </c>
      <c r="G42" s="182" t="s">
        <v>502</v>
      </c>
      <c r="H42" s="182" t="s">
        <v>395</v>
      </c>
      <c r="I42" s="182" t="s">
        <v>383</v>
      </c>
      <c r="J42" s="183"/>
      <c r="K42" s="183"/>
      <c r="L42" s="183"/>
      <c r="M42" s="183"/>
      <c r="N42" s="183"/>
      <c r="O42" s="184"/>
      <c r="P42" s="184"/>
      <c r="Q42" s="184"/>
      <c r="R42" s="184"/>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92">
        <v>5</v>
      </c>
      <c r="BG42" s="183">
        <v>10</v>
      </c>
      <c r="BH42" s="183"/>
      <c r="BI42" s="186" t="s">
        <v>367</v>
      </c>
      <c r="BJ42" s="186"/>
      <c r="BK42" s="183">
        <f>BH42+BH43</f>
        <v>0</v>
      </c>
    </row>
    <row r="43" spans="1:63" s="187" customFormat="1" ht="51" x14ac:dyDescent="0.25">
      <c r="A43" s="723"/>
      <c r="B43" s="718"/>
      <c r="C43" s="181">
        <v>37</v>
      </c>
      <c r="D43" s="182" t="s">
        <v>503</v>
      </c>
      <c r="E43" s="182" t="s">
        <v>504</v>
      </c>
      <c r="F43" s="182" t="s">
        <v>505</v>
      </c>
      <c r="G43" s="182" t="s">
        <v>506</v>
      </c>
      <c r="H43" s="182" t="s">
        <v>507</v>
      </c>
      <c r="I43" s="182" t="s">
        <v>107</v>
      </c>
      <c r="J43" s="183"/>
      <c r="K43" s="183"/>
      <c r="L43" s="183"/>
      <c r="M43" s="183"/>
      <c r="N43" s="183"/>
      <c r="O43" s="183"/>
      <c r="P43" s="183"/>
      <c r="Q43" s="183"/>
      <c r="R43" s="184"/>
      <c r="S43" s="183"/>
      <c r="T43" s="183"/>
      <c r="U43" s="183"/>
      <c r="V43" s="184"/>
      <c r="W43" s="183"/>
      <c r="X43" s="183"/>
      <c r="Y43" s="183"/>
      <c r="Z43" s="184"/>
      <c r="AA43" s="183"/>
      <c r="AB43" s="183"/>
      <c r="AC43" s="183"/>
      <c r="AD43" s="184"/>
      <c r="AE43" s="183"/>
      <c r="AF43" s="183"/>
      <c r="AG43" s="183"/>
      <c r="AH43" s="184"/>
      <c r="AI43" s="183"/>
      <c r="AJ43" s="183"/>
      <c r="AK43" s="183"/>
      <c r="AL43" s="184"/>
      <c r="AM43" s="183"/>
      <c r="AN43" s="183"/>
      <c r="AO43" s="183"/>
      <c r="AP43" s="184"/>
      <c r="AQ43" s="183"/>
      <c r="AR43" s="183"/>
      <c r="AS43" s="183"/>
      <c r="AT43" s="184"/>
      <c r="AU43" s="183"/>
      <c r="AV43" s="183"/>
      <c r="AW43" s="183"/>
      <c r="AX43" s="184"/>
      <c r="AY43" s="183"/>
      <c r="AZ43" s="183"/>
      <c r="BA43" s="183"/>
      <c r="BB43" s="184"/>
      <c r="BC43" s="183"/>
      <c r="BD43" s="183"/>
      <c r="BE43" s="183"/>
      <c r="BF43" s="192">
        <v>5</v>
      </c>
      <c r="BG43" s="188"/>
      <c r="BH43" s="183"/>
      <c r="BI43" s="186" t="s">
        <v>367</v>
      </c>
      <c r="BJ43" s="186"/>
      <c r="BK43" s="188"/>
    </row>
    <row r="44" spans="1:63" ht="51" x14ac:dyDescent="0.2">
      <c r="A44" s="719" t="s">
        <v>508</v>
      </c>
      <c r="B44" s="716" t="s">
        <v>509</v>
      </c>
      <c r="C44" s="181">
        <v>38</v>
      </c>
      <c r="D44" s="191" t="s">
        <v>510</v>
      </c>
      <c r="E44" s="191" t="s">
        <v>944</v>
      </c>
      <c r="F44" s="182" t="s">
        <v>415</v>
      </c>
      <c r="G44" s="182" t="s">
        <v>486</v>
      </c>
      <c r="H44" s="182" t="s">
        <v>395</v>
      </c>
      <c r="I44" s="182" t="s">
        <v>107</v>
      </c>
      <c r="J44" s="183"/>
      <c r="K44" s="183"/>
      <c r="L44" s="183"/>
      <c r="M44" s="184"/>
      <c r="N44" s="183"/>
      <c r="O44" s="183"/>
      <c r="P44" s="183"/>
      <c r="Q44" s="184"/>
      <c r="R44" s="183"/>
      <c r="S44" s="183"/>
      <c r="T44" s="183"/>
      <c r="U44" s="184"/>
      <c r="V44" s="183"/>
      <c r="W44" s="183"/>
      <c r="X44" s="183"/>
      <c r="Y44" s="184"/>
      <c r="Z44" s="183"/>
      <c r="AA44" s="183"/>
      <c r="AB44" s="183"/>
      <c r="AC44" s="184"/>
      <c r="AD44" s="183"/>
      <c r="AE44" s="183"/>
      <c r="AF44" s="183"/>
      <c r="AG44" s="184"/>
      <c r="AH44" s="183"/>
      <c r="AI44" s="183"/>
      <c r="AJ44" s="183"/>
      <c r="AK44" s="184"/>
      <c r="AL44" s="183"/>
      <c r="AM44" s="183"/>
      <c r="AN44" s="183"/>
      <c r="AO44" s="184"/>
      <c r="AP44" s="183"/>
      <c r="AQ44" s="183"/>
      <c r="AR44" s="183"/>
      <c r="AS44" s="184"/>
      <c r="AT44" s="183"/>
      <c r="AU44" s="183"/>
      <c r="AV44" s="183"/>
      <c r="AW44" s="184"/>
      <c r="AX44" s="183"/>
      <c r="AY44" s="183"/>
      <c r="AZ44" s="183"/>
      <c r="BA44" s="184"/>
      <c r="BB44" s="183"/>
      <c r="BC44" s="183"/>
      <c r="BD44" s="183"/>
      <c r="BE44" s="183"/>
      <c r="BF44" s="185">
        <v>2.5</v>
      </c>
      <c r="BG44" s="183">
        <v>5</v>
      </c>
      <c r="BH44" s="183"/>
      <c r="BI44" s="193" t="s">
        <v>367</v>
      </c>
      <c r="BJ44" s="193"/>
      <c r="BK44" s="183">
        <f>BH44+BH45</f>
        <v>0</v>
      </c>
    </row>
    <row r="45" spans="1:63" ht="63.75" x14ac:dyDescent="0.2">
      <c r="A45" s="720"/>
      <c r="B45" s="718"/>
      <c r="C45" s="181">
        <v>39</v>
      </c>
      <c r="D45" s="191" t="s">
        <v>511</v>
      </c>
      <c r="E45" s="191" t="s">
        <v>512</v>
      </c>
      <c r="F45" s="182" t="s">
        <v>945</v>
      </c>
      <c r="G45" s="196" t="s">
        <v>513</v>
      </c>
      <c r="H45" s="182" t="s">
        <v>395</v>
      </c>
      <c r="I45" s="182" t="s">
        <v>514</v>
      </c>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4"/>
      <c r="BB45" s="183"/>
      <c r="BC45" s="183"/>
      <c r="BD45" s="183"/>
      <c r="BE45" s="183"/>
      <c r="BF45" s="185">
        <v>2.5</v>
      </c>
      <c r="BG45" s="194"/>
      <c r="BH45" s="183"/>
      <c r="BI45" s="193" t="s">
        <v>367</v>
      </c>
      <c r="BJ45" s="193"/>
      <c r="BK45" s="194"/>
    </row>
    <row r="46" spans="1:63" ht="102" x14ac:dyDescent="0.2">
      <c r="A46" s="713" t="s">
        <v>515</v>
      </c>
      <c r="B46" s="716" t="s">
        <v>516</v>
      </c>
      <c r="C46" s="181">
        <v>40</v>
      </c>
      <c r="D46" s="191" t="s">
        <v>517</v>
      </c>
      <c r="E46" s="191" t="s">
        <v>518</v>
      </c>
      <c r="F46" s="182" t="s">
        <v>415</v>
      </c>
      <c r="G46" s="182" t="s">
        <v>365</v>
      </c>
      <c r="H46" s="182" t="s">
        <v>395</v>
      </c>
      <c r="I46" s="182" t="s">
        <v>107</v>
      </c>
      <c r="J46" s="183"/>
      <c r="K46" s="183"/>
      <c r="L46" s="183"/>
      <c r="M46" s="183"/>
      <c r="N46" s="189"/>
      <c r="O46" s="184"/>
      <c r="P46" s="184"/>
      <c r="Q46" s="183"/>
      <c r="R46" s="183"/>
      <c r="S46" s="183"/>
      <c r="T46" s="183"/>
      <c r="U46" s="183"/>
      <c r="V46" s="183"/>
      <c r="W46" s="184"/>
      <c r="X46" s="184"/>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5">
        <v>2.5</v>
      </c>
      <c r="BG46" s="183">
        <v>10</v>
      </c>
      <c r="BH46" s="183"/>
      <c r="BI46" s="193" t="s">
        <v>367</v>
      </c>
      <c r="BJ46" s="193"/>
      <c r="BK46" s="183">
        <f>BH46+BH47+BH48+BH49</f>
        <v>0</v>
      </c>
    </row>
    <row r="47" spans="1:63" ht="38.25" x14ac:dyDescent="0.2">
      <c r="A47" s="714"/>
      <c r="B47" s="717"/>
      <c r="C47" s="181">
        <v>41</v>
      </c>
      <c r="D47" s="191" t="s">
        <v>519</v>
      </c>
      <c r="E47" s="191" t="s">
        <v>520</v>
      </c>
      <c r="F47" s="182" t="s">
        <v>415</v>
      </c>
      <c r="G47" s="182" t="s">
        <v>365</v>
      </c>
      <c r="H47" s="182" t="s">
        <v>395</v>
      </c>
      <c r="I47" s="182" t="s">
        <v>521</v>
      </c>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4"/>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5">
        <v>2.5</v>
      </c>
      <c r="BG47" s="194"/>
      <c r="BH47" s="183"/>
      <c r="BI47" s="193" t="s">
        <v>367</v>
      </c>
      <c r="BJ47" s="193"/>
      <c r="BK47" s="194"/>
    </row>
    <row r="48" spans="1:63" ht="51" x14ac:dyDescent="0.2">
      <c r="A48" s="714"/>
      <c r="B48" s="717"/>
      <c r="C48" s="181">
        <v>42</v>
      </c>
      <c r="D48" s="191" t="s">
        <v>522</v>
      </c>
      <c r="E48" s="191" t="s">
        <v>523</v>
      </c>
      <c r="F48" s="182" t="s">
        <v>524</v>
      </c>
      <c r="G48" s="182" t="s">
        <v>365</v>
      </c>
      <c r="H48" s="182" t="s">
        <v>395</v>
      </c>
      <c r="I48" s="182" t="s">
        <v>107</v>
      </c>
      <c r="J48" s="183"/>
      <c r="K48" s="183"/>
      <c r="L48" s="183"/>
      <c r="M48" s="183"/>
      <c r="N48" s="183"/>
      <c r="O48" s="183"/>
      <c r="P48" s="183"/>
      <c r="Q48" s="184"/>
      <c r="R48" s="183"/>
      <c r="S48" s="183"/>
      <c r="T48" s="183"/>
      <c r="U48" s="183"/>
      <c r="V48" s="183"/>
      <c r="W48" s="183"/>
      <c r="X48" s="183"/>
      <c r="Y48" s="184"/>
      <c r="Z48" s="183"/>
      <c r="AA48" s="183"/>
      <c r="AB48" s="183"/>
      <c r="AC48" s="183"/>
      <c r="AD48" s="183"/>
      <c r="AE48" s="183"/>
      <c r="AF48" s="183"/>
      <c r="AG48" s="184"/>
      <c r="AH48" s="183"/>
      <c r="AI48" s="183"/>
      <c r="AJ48" s="183"/>
      <c r="AK48" s="183"/>
      <c r="AL48" s="183"/>
      <c r="AM48" s="183"/>
      <c r="AN48" s="183"/>
      <c r="AO48" s="183"/>
      <c r="AP48" s="184"/>
      <c r="AQ48" s="183"/>
      <c r="AR48" s="183"/>
      <c r="AS48" s="183"/>
      <c r="AT48" s="183"/>
      <c r="AU48" s="183"/>
      <c r="AV48" s="183"/>
      <c r="AW48" s="183"/>
      <c r="AX48" s="184"/>
      <c r="AY48" s="183"/>
      <c r="AZ48" s="183"/>
      <c r="BA48" s="183"/>
      <c r="BB48" s="183"/>
      <c r="BC48" s="183"/>
      <c r="BD48" s="183"/>
      <c r="BE48" s="184"/>
      <c r="BF48" s="185">
        <v>2.5</v>
      </c>
      <c r="BG48" s="194"/>
      <c r="BH48" s="183"/>
      <c r="BI48" s="193" t="s">
        <v>367</v>
      </c>
      <c r="BJ48" s="193"/>
      <c r="BK48" s="194"/>
    </row>
    <row r="49" spans="1:63" ht="63.75" x14ac:dyDescent="0.2">
      <c r="A49" s="715"/>
      <c r="B49" s="718"/>
      <c r="C49" s="181">
        <v>43</v>
      </c>
      <c r="D49" s="191" t="s">
        <v>525</v>
      </c>
      <c r="E49" s="191" t="s">
        <v>526</v>
      </c>
      <c r="F49" s="182" t="s">
        <v>415</v>
      </c>
      <c r="G49" s="182" t="s">
        <v>470</v>
      </c>
      <c r="H49" s="182" t="s">
        <v>395</v>
      </c>
      <c r="I49" s="182" t="s">
        <v>107</v>
      </c>
      <c r="J49" s="183"/>
      <c r="K49" s="183"/>
      <c r="L49" s="183"/>
      <c r="M49" s="183"/>
      <c r="N49" s="183"/>
      <c r="O49" s="183"/>
      <c r="P49" s="183"/>
      <c r="Q49" s="183"/>
      <c r="R49" s="183"/>
      <c r="S49" s="183"/>
      <c r="T49" s="183"/>
      <c r="U49" s="184"/>
      <c r="V49" s="183"/>
      <c r="W49" s="183"/>
      <c r="X49" s="183"/>
      <c r="Y49" s="183"/>
      <c r="Z49" s="183"/>
      <c r="AA49" s="183"/>
      <c r="AB49" s="183"/>
      <c r="AC49" s="183"/>
      <c r="AD49" s="183"/>
      <c r="AE49" s="183"/>
      <c r="AF49" s="183"/>
      <c r="AG49" s="184"/>
      <c r="AH49" s="183"/>
      <c r="AI49" s="183"/>
      <c r="AJ49" s="183"/>
      <c r="AK49" s="183"/>
      <c r="AL49" s="183"/>
      <c r="AM49" s="183"/>
      <c r="AN49" s="183"/>
      <c r="AO49" s="183"/>
      <c r="AP49" s="183"/>
      <c r="AQ49" s="183"/>
      <c r="AR49" s="183"/>
      <c r="AS49" s="184"/>
      <c r="AT49" s="183"/>
      <c r="AU49" s="183"/>
      <c r="AV49" s="183"/>
      <c r="AW49" s="183"/>
      <c r="AX49" s="183"/>
      <c r="AY49" s="183"/>
      <c r="AZ49" s="183"/>
      <c r="BA49" s="183"/>
      <c r="BB49" s="183"/>
      <c r="BC49" s="183"/>
      <c r="BD49" s="183"/>
      <c r="BE49" s="184"/>
      <c r="BF49" s="185">
        <v>2.5</v>
      </c>
      <c r="BG49" s="194"/>
      <c r="BH49" s="183"/>
      <c r="BI49" s="193" t="s">
        <v>367</v>
      </c>
      <c r="BJ49" s="193"/>
      <c r="BK49" s="194"/>
    </row>
  </sheetData>
  <mergeCells count="16">
    <mergeCell ref="A1:BJ1"/>
    <mergeCell ref="A2:BJ2"/>
    <mergeCell ref="D4:G4"/>
    <mergeCell ref="A7:A24"/>
    <mergeCell ref="B7:B11"/>
    <mergeCell ref="B12:B13"/>
    <mergeCell ref="A46:A49"/>
    <mergeCell ref="B46:B49"/>
    <mergeCell ref="B25:B29"/>
    <mergeCell ref="B30:B32"/>
    <mergeCell ref="B34:B36"/>
    <mergeCell ref="B37:B41"/>
    <mergeCell ref="B42:B43"/>
    <mergeCell ref="A44:A45"/>
    <mergeCell ref="B44:B45"/>
    <mergeCell ref="A25:A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00 PAI</vt:lpstr>
      <vt:lpstr>01Plan Estratégico</vt:lpstr>
      <vt:lpstr>03 PIGA</vt:lpstr>
      <vt:lpstr>04 PINAR</vt:lpstr>
      <vt:lpstr>05 Plan Adquisiciones</vt:lpstr>
      <vt:lpstr>06 PETH</vt:lpstr>
      <vt:lpstr>07 Capacitación</vt:lpstr>
      <vt:lpstr>08 Bienestar</vt:lpstr>
      <vt:lpstr>09 SST</vt:lpstr>
      <vt:lpstr>10 PAAC</vt:lpstr>
      <vt:lpstr>11 PETIC</vt:lpstr>
      <vt:lpstr>12 PSPI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Clemencia Triana Luna</dc:creator>
  <cp:lastModifiedBy>Diego Insuasty Mora</cp:lastModifiedBy>
  <dcterms:created xsi:type="dcterms:W3CDTF">2022-01-17T12:29:32Z</dcterms:created>
  <dcterms:modified xsi:type="dcterms:W3CDTF">2022-11-01T20:53:13Z</dcterms:modified>
</cp:coreProperties>
</file>