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G:\PAGINA IMPRENTA\ITA\"/>
    </mc:Choice>
  </mc:AlternateContent>
  <xr:revisionPtr revIDLastSave="0" documentId="8_{1E28CA1B-8857-4EEE-91FA-801466894DE9}" xr6:coauthVersionLast="36" xr6:coauthVersionMax="36" xr10:uidLastSave="{00000000-0000-0000-0000-000000000000}"/>
  <bookViews>
    <workbookView xWindow="0" yWindow="0" windowWidth="38400" windowHeight="17625" tabRatio="823" xr2:uid="{00000000-000D-0000-FFFF-FFFF00000000}"/>
  </bookViews>
  <sheets>
    <sheet name="Plan de acción" sheetId="41" r:id="rId1"/>
    <sheet name="Estratégico" sheetId="52" state="hidden" r:id="rId2"/>
    <sheet name="19 PIGA" sheetId="55" r:id="rId3"/>
    <sheet name="22 PINAR" sheetId="57" r:id="rId4"/>
    <sheet name="23 Plan Adquisiciones" sheetId="46" r:id="rId5"/>
    <sheet name="24 PETH" sheetId="40" r:id="rId6"/>
    <sheet name="25 Bienestar" sheetId="42" r:id="rId7"/>
    <sheet name="26 Capacitación" sheetId="43" r:id="rId8"/>
    <sheet name="27 SST" sheetId="48" r:id="rId9"/>
    <sheet name="28 PAAC" sheetId="49" r:id="rId10"/>
    <sheet name="29 PETI" sheetId="53" r:id="rId11"/>
    <sheet name="30 PSPI" sheetId="54" r:id="rId12"/>
  </sheets>
  <externalReferences>
    <externalReference r:id="rId13"/>
  </externalReferences>
  <definedNames>
    <definedName name="Acciones_Categoría_3">'[1]Ponderaciones y parámetros'!$K$6:$N$6</definedName>
    <definedName name="Nombre" localSheetId="10">#REF!</definedName>
    <definedName name="Nombre" localSheetId="11">#REF!</definedName>
    <definedName name="Nombre" localSheetId="1">#REF!</definedName>
    <definedName name="Nombre">#REF!</definedName>
    <definedName name="Simulador">[1]Listas!$B$2:$B$4</definedName>
  </definedNames>
  <calcPr calcId="191029"/>
  <fileRecoveryPr autoRecover="0" repairLoad="1"/>
</workbook>
</file>

<file path=xl/calcChain.xml><?xml version="1.0" encoding="utf-8"?>
<calcChain xmlns="http://schemas.openxmlformats.org/spreadsheetml/2006/main">
  <c r="I109" i="46" l="1"/>
  <c r="H57" i="49" l="1"/>
  <c r="J57" i="49" s="1"/>
  <c r="L57" i="49" s="1"/>
  <c r="J56" i="49"/>
  <c r="H55" i="49"/>
  <c r="J55" i="49" s="1"/>
  <c r="H54" i="49"/>
  <c r="J54" i="49" s="1"/>
  <c r="L54" i="49" s="1"/>
  <c r="J52" i="49"/>
  <c r="H50" i="49"/>
  <c r="J50" i="49" s="1"/>
  <c r="H49" i="49"/>
  <c r="J49" i="49" s="1"/>
  <c r="H48" i="49"/>
  <c r="J48" i="49" s="1"/>
  <c r="L48" i="49" s="1"/>
  <c r="H47" i="49"/>
  <c r="L47" i="49" s="1"/>
  <c r="H46" i="49"/>
  <c r="J46" i="49" s="1"/>
  <c r="L46" i="49" s="1"/>
  <c r="H45" i="49"/>
  <c r="J45" i="49" s="1"/>
  <c r="L45" i="49" s="1"/>
  <c r="H44" i="49"/>
  <c r="J44" i="49" s="1"/>
  <c r="L44" i="49" s="1"/>
  <c r="J43" i="49"/>
  <c r="L43" i="49" s="1"/>
  <c r="H43" i="49"/>
  <c r="H42" i="49"/>
  <c r="J42" i="49" s="1"/>
  <c r="L42" i="49" s="1"/>
  <c r="J41" i="49"/>
  <c r="L41" i="49" s="1"/>
  <c r="H41" i="49"/>
  <c r="H37" i="49"/>
  <c r="J37" i="49" s="1"/>
  <c r="L37" i="49" s="1"/>
  <c r="H34" i="49"/>
  <c r="J34" i="49" s="1"/>
  <c r="J32" i="49"/>
  <c r="H32" i="49"/>
  <c r="J30" i="49"/>
  <c r="H30" i="49"/>
  <c r="H28" i="49"/>
  <c r="J28" i="49" s="1"/>
  <c r="H26" i="49"/>
  <c r="J26" i="49" s="1"/>
  <c r="H24" i="49"/>
  <c r="J24" i="49" s="1"/>
  <c r="L24" i="49" s="1"/>
  <c r="H20" i="49"/>
  <c r="J20" i="49" s="1"/>
  <c r="L20" i="49" s="1"/>
  <c r="H18" i="49"/>
  <c r="J18" i="49" s="1"/>
  <c r="L18" i="49" s="1"/>
  <c r="J16" i="49"/>
  <c r="H16" i="49"/>
  <c r="H15" i="49"/>
  <c r="J15" i="49" s="1"/>
  <c r="H14" i="49"/>
  <c r="J14" i="49" s="1"/>
  <c r="L14" i="49" s="1"/>
  <c r="J11" i="49"/>
  <c r="L11" i="49" s="1"/>
  <c r="H11" i="49"/>
  <c r="H10" i="49"/>
  <c r="J10" i="49" s="1"/>
  <c r="L10" i="49" s="1"/>
  <c r="J8" i="49"/>
  <c r="L8" i="49" s="1"/>
  <c r="H8" i="49"/>
  <c r="L15" i="49" l="1"/>
  <c r="J47" i="49"/>
  <c r="L26" i="49"/>
  <c r="AG59" i="55" l="1"/>
  <c r="AG58" i="55"/>
  <c r="AG57" i="55"/>
  <c r="AG56" i="55"/>
  <c r="AG55" i="55"/>
  <c r="AG54" i="55"/>
  <c r="AG53" i="55"/>
  <c r="AG52" i="55"/>
  <c r="AG51" i="55"/>
  <c r="AG50" i="55"/>
  <c r="AG49" i="55"/>
  <c r="AG48" i="55"/>
  <c r="AG47" i="55"/>
  <c r="AG46" i="55"/>
  <c r="AG45" i="55"/>
  <c r="AG44" i="55"/>
  <c r="AG43" i="55"/>
  <c r="AG42" i="55"/>
  <c r="AG41" i="55"/>
  <c r="AG40" i="55"/>
  <c r="AG39" i="55"/>
  <c r="AG38" i="55"/>
  <c r="AG37" i="55"/>
  <c r="AG36" i="55"/>
  <c r="AG35" i="55"/>
  <c r="AG34" i="55"/>
  <c r="AG33" i="55"/>
  <c r="AG32" i="55"/>
  <c r="AG31" i="55"/>
  <c r="AG30" i="55"/>
  <c r="AG29" i="55"/>
  <c r="AG28" i="55"/>
  <c r="AG27" i="55"/>
  <c r="AG26" i="55"/>
  <c r="AG25" i="55"/>
  <c r="AG24" i="55"/>
  <c r="AG23" i="55"/>
  <c r="AG22" i="55"/>
  <c r="AG21" i="55"/>
  <c r="AG20" i="55"/>
  <c r="AG19" i="55"/>
  <c r="AG18" i="55"/>
  <c r="AG17" i="55"/>
  <c r="AG16" i="55"/>
  <c r="AG15" i="55"/>
  <c r="AG14" i="55"/>
  <c r="AG13" i="55"/>
  <c r="AG12" i="55"/>
  <c r="AG11" i="55"/>
  <c r="AG10" i="55"/>
  <c r="J8" i="41" l="1"/>
</calcChain>
</file>

<file path=xl/sharedStrings.xml><?xml version="1.0" encoding="utf-8"?>
<sst xmlns="http://schemas.openxmlformats.org/spreadsheetml/2006/main" count="2019" uniqueCount="1156">
  <si>
    <t>IMPRENTA NACIONAL DE COLOMBIA</t>
  </si>
  <si>
    <t>GRUPO TALENTO HUMANO</t>
  </si>
  <si>
    <t>RESPONSABLES</t>
  </si>
  <si>
    <t>Permanente</t>
  </si>
  <si>
    <t>Mensual</t>
  </si>
  <si>
    <t>INDICADOR</t>
  </si>
  <si>
    <t>Semestral</t>
  </si>
  <si>
    <t>Vinculación</t>
  </si>
  <si>
    <t>PLAN ESTRATEGICO 2018 -2022</t>
  </si>
  <si>
    <t>PND2018-2022 "PACTO POR COLOMBIA - PACTO POR LA EQUIDAD"</t>
  </si>
  <si>
    <r>
      <t>POLÍTICAS DE DESARROLLO ADMINISTRATIVO</t>
    </r>
    <r>
      <rPr>
        <b/>
        <sz val="9"/>
        <color theme="0"/>
        <rFont val="Calibri"/>
        <family val="2"/>
        <scheme val="minor"/>
      </rPr>
      <t xml:space="preserve"> Ley 489-1998 y Decreto 2482-2012 </t>
    </r>
  </si>
  <si>
    <t>MAPA ESTRATEGICO  EMPRESA</t>
  </si>
  <si>
    <t>METAS 2020</t>
  </si>
  <si>
    <t>PACTO</t>
  </si>
  <si>
    <t>LINEAS</t>
  </si>
  <si>
    <t>PERSPECTIVAS</t>
  </si>
  <si>
    <t>OBJETIVOS</t>
  </si>
  <si>
    <t>INICIATIVAS  ESTRATEGICAS</t>
  </si>
  <si>
    <t>AVANCE A LA FECHA</t>
  </si>
  <si>
    <t xml:space="preserve">AVANCE ESPERADO A LA FECHA </t>
  </si>
  <si>
    <t>CUMPLIMIENTO A LA FECHA</t>
  </si>
  <si>
    <t>Pacto por el emprendimiento la formalización y la productividad</t>
  </si>
  <si>
    <t>TRANSFORMACIÓN EMPRESARIAL: Creatividad, innovación y tecnología para la productividad</t>
  </si>
  <si>
    <t>Financiera</t>
  </si>
  <si>
    <t>Incrementar los ingresos</t>
  </si>
  <si>
    <t>Viabilizar proyectos de renovación tecnológica, en función de aprovechar oportunidades demostradas en el mercado gráfico, construyendo una línea de impresión única, que permita que la Imprenta Nacional incremente el % del mercado de impresión convencional y segura del estado colombiano</t>
  </si>
  <si>
    <t>Lograr ventas por valor de $26.477.998.200 en Impresión Gráfica</t>
  </si>
  <si>
    <t>Subgerencia de producción</t>
  </si>
  <si>
    <t xml:space="preserve">ESTADO SIMPLE: menos trámites, regulación clara y más competencia </t>
  </si>
  <si>
    <t>Cliente</t>
  </si>
  <si>
    <t>Reposicionar la imagen corporativa d ela INC</t>
  </si>
  <si>
    <t xml:space="preserve">Incrementar la confianza y credibilidad de nuestros clientes internos y externos, cumpliendo la propuesta de valor apoyada en calidad, oportunidad y transparencia. </t>
  </si>
  <si>
    <t>Lograr el 60% de satisfacción del cliente</t>
  </si>
  <si>
    <t>Grupo de Mejora Continua</t>
  </si>
  <si>
    <t xml:space="preserve">Pacto por la legalidad </t>
  </si>
  <si>
    <t>PARTICIPACIÓN CIUDADANA: Promoviendo el diagnóstico social e intercultural, la inclusión, democrática y el respeto por la libertad de cultos para la equidad</t>
  </si>
  <si>
    <t xml:space="preserve"> Impulsar el Museo de Artes Gráficas como mecanismo permanente de fortalecimiento de la imagen institucional de la INC. </t>
  </si>
  <si>
    <t>Lograr que el museo tenga 3456 visitantes en el año 2020</t>
  </si>
  <si>
    <t>Encargada del Museo de Artes Gráficas</t>
  </si>
  <si>
    <t>Pacto por la sostenibilidad</t>
  </si>
  <si>
    <t>Sectores comprometidos con la sostenibilidad y la mitigación del cambio climático</t>
  </si>
  <si>
    <t xml:space="preserve">Procesos </t>
  </si>
  <si>
    <t>Hacer competitiva la operación de la empresa</t>
  </si>
  <si>
    <t>Disminuir el impacto ambiental de la entidad en % a través de mecanismos orientados a la optimización de recursos naturales e insumos en los próximos 2 años, en el marco de responsabilidad social</t>
  </si>
  <si>
    <t>Disminuir el consumo de energía a 835.448 kw en el año 2020</t>
  </si>
  <si>
    <t>Oficina Asesora de planeación</t>
  </si>
  <si>
    <t>Pacto por la Equidad</t>
  </si>
  <si>
    <t>TRABAJO DECENTE: Acceso a mercados e ingresos dignos: acelerando la inclusión productiva</t>
  </si>
  <si>
    <t>Crecimiento Interno</t>
  </si>
  <si>
    <t xml:space="preserve"> Fortalecer las competencias laborales y sociales del talento humano de la INC, mediante el diseño y desarrollo de planes y programas integrales, orientados a potencializar y mejorar la productividad y clima laboral de la empresa</t>
  </si>
  <si>
    <t>Lograr que el clima laboral tenga una favorabilidad del  75% del talento humano</t>
  </si>
  <si>
    <t>Grupo de Desarrollo del Talento Humano - Subgerencia Administrativa y Financiera</t>
  </si>
  <si>
    <t>ENTORNO PARA CRECER; Formalización emprendimiento y dinamización empresarial</t>
  </si>
  <si>
    <t xml:space="preserve">Integrar los sistemas de información </t>
  </si>
  <si>
    <t xml:space="preserve"> Mejorar los sistemas de información de la INC y sus correspondientes integraciones para acceder a información oportuna y de calidad en los próximos tres años, partiendo de la base de un sistema de gestión consolidado por procesos y procedimientos.</t>
  </si>
  <si>
    <t>Tener el 50% de los sistemas ajustados</t>
  </si>
  <si>
    <t>Oficina de Sistemas e informática</t>
  </si>
  <si>
    <t>Jefe Oficina Asesora de Planeación</t>
  </si>
  <si>
    <t>Implementar practicas sostenibles que mejoren la imagen y el proceso productivo</t>
  </si>
  <si>
    <t>Ejecutar en un  100% el Plan Institucional de Archivos de la Entidad ­PINAR</t>
  </si>
  <si>
    <t>Líder Grupo de Gestión Documental y Activos Fijos</t>
  </si>
  <si>
    <t>Coordinador Grupo de Gestión Administrativa</t>
  </si>
  <si>
    <t>Gestión del Talento Humano</t>
  </si>
  <si>
    <t>Ejecutar en un  100% el Plan Estratégico de Talento Humano</t>
  </si>
  <si>
    <t>Coordinador Grupo de Talento Humano</t>
  </si>
  <si>
    <t xml:space="preserve">Diseñar y ejecutar en un 100% el Plan de Capacitación </t>
  </si>
  <si>
    <t>Ejecutar en un 100% el plan institucional de Bienestar Social e Incentivos</t>
  </si>
  <si>
    <t>Ejecutar en un 100% el  Plan de Trabajo Anual en Seguridad y Salud en el Trabajo</t>
  </si>
  <si>
    <t>ALIANZA CONTRA LA CORRUPCIÓN: Tolerancia cero con los corruptos</t>
  </si>
  <si>
    <t>Ejecutar en un 100% el Plan Anticorrupción y de Atención al Ciudadano</t>
  </si>
  <si>
    <t>Ejecutar en un 60% el Plan Estratégico de Tecnologías de la Información y las Comunicaciones ­ PETIC</t>
  </si>
  <si>
    <t>Jefe Oficina de Sistemas e Informática</t>
  </si>
  <si>
    <t>Mejorar la comunicación entre las diferentes áreas y procesos</t>
  </si>
  <si>
    <t>Ejecutar en un 100% el  Plan de Seguridad y Privacidad de la Información</t>
  </si>
  <si>
    <t>FECHA PROGRAMADA</t>
  </si>
  <si>
    <t>Desarrollar una cultura laboral orientada a la participación, autocontrol y sentido de pertenencia</t>
  </si>
  <si>
    <t>Acciones o Actividad a realizar</t>
  </si>
  <si>
    <t>Meta</t>
  </si>
  <si>
    <t>Indicador</t>
  </si>
  <si>
    <t>Fecha Programada</t>
  </si>
  <si>
    <t>Responsable</t>
  </si>
  <si>
    <t>Tema</t>
  </si>
  <si>
    <t xml:space="preserve">Elaborar y socializar la caracterización del servidor publico de la Imprenta Nacional </t>
  </si>
  <si>
    <t xml:space="preserve">Caracterización socializada </t>
  </si>
  <si>
    <t xml:space="preserve">Caracterización del empleo </t>
  </si>
  <si>
    <t>Caracterización del Servidor Público de la INC</t>
  </si>
  <si>
    <t xml:space="preserve">Código de integridad </t>
  </si>
  <si>
    <t xml:space="preserve">Propiciar mecanismos que ayuden a la gestión de los conflictos, fomentando el conocimiento de la norma de acoso laboral  y buscando una sana conviencia laboral </t>
  </si>
  <si>
    <t>Manejo de conflictos</t>
  </si>
  <si>
    <t>SIGEP</t>
  </si>
  <si>
    <t>Verificar la información cargada en el SIGEP</t>
  </si>
  <si>
    <t xml:space="preserve">Informe socializado </t>
  </si>
  <si>
    <t xml:space="preserve">Diagnóstico </t>
  </si>
  <si>
    <t>Planeación</t>
  </si>
  <si>
    <t>Item</t>
  </si>
  <si>
    <t xml:space="preserve">2 personas vinculadas </t>
  </si>
  <si>
    <t xml:space="preserve">Adopción de manual de funciones </t>
  </si>
  <si>
    <t>Diseñar el proyecto de Manual de funciones de Empleados Públicos</t>
  </si>
  <si>
    <t>Grupo Talento Humano</t>
  </si>
  <si>
    <t>Gerencia General y Grupo Talento Humano</t>
  </si>
  <si>
    <t xml:space="preserve">Grupo Talento Humano y Comité de convivencia </t>
  </si>
  <si>
    <t xml:space="preserve">Grupo Talento Humano </t>
  </si>
  <si>
    <t>Directivos y Grupo Talento Humano</t>
  </si>
  <si>
    <t>Grupo de Mejora Continua y Grupo Talento Humano</t>
  </si>
  <si>
    <t xml:space="preserve">Actividades del rubro de bienestar </t>
  </si>
  <si>
    <t>Comité de bienestar social</t>
  </si>
  <si>
    <t>Socializar los resultados del balance social</t>
  </si>
  <si>
    <t>Balance social socializado</t>
  </si>
  <si>
    <t>Bachilleres</t>
  </si>
  <si>
    <t xml:space="preserve">Incentivar la culminación de la educación media de los trabajadores oficiales </t>
  </si>
  <si>
    <t xml:space="preserve">Diseñar el proyecto y obtención de recursos </t>
  </si>
  <si>
    <t>Trabajo en casa y horario flexible</t>
  </si>
  <si>
    <t>Reglamentar el trabajo en casa y/o horario flexible</t>
  </si>
  <si>
    <t xml:space="preserve">Reglamento aprobado por la Gerencia </t>
  </si>
  <si>
    <t>Grupo Talento Humano - Gerencia General</t>
  </si>
  <si>
    <t xml:space="preserve">Reglamento aprobado </t>
  </si>
  <si>
    <t xml:space="preserve">Reinducción </t>
  </si>
  <si>
    <t>Realizar la reinducción a todos los servidores publicos de la entidad</t>
  </si>
  <si>
    <t>Formación relacionada específicamente con el servicio al ciudadano</t>
  </si>
  <si>
    <t xml:space="preserve">Capacitar a los servidores en temas relacionados con servicio al ciudadano </t>
  </si>
  <si>
    <t>Capacitar al personal que tiene relación directa con el servicio al ciudadano  (clientes - ciudadanos)</t>
  </si>
  <si>
    <t xml:space="preserve">Codigo de Integridad </t>
  </si>
  <si>
    <t xml:space="preserve">Capacitar a los servidores en el Código de Integridad </t>
  </si>
  <si>
    <t xml:space="preserve">Lograr la Reinducción  en el  90% del personal  </t>
  </si>
  <si>
    <t>Capacitar al 100% de los  integrantes del Comité de Convivencia, directivos, coordinadores y lideres.</t>
  </si>
  <si>
    <t xml:space="preserve">Lograr  la actualización sobre el tema de acoso laboral al 90% de  los servidores publicos </t>
  </si>
  <si>
    <t xml:space="preserve">Capacitar el 100% de los servidores publicos </t>
  </si>
  <si>
    <t xml:space="preserve">Establecer un programa para fomentar la participación de los servidores de la entidad en temas de Gestión de las TIC </t>
  </si>
  <si>
    <t xml:space="preserve">Elaborar el programa de Gestión de las TIC </t>
  </si>
  <si>
    <t xml:space="preserve">Programa aprobado </t>
  </si>
  <si>
    <t>Grupo Talento Humano y Oficina de Sistemas e Informatica</t>
  </si>
  <si>
    <t>Convocatorias Gestión de TIC</t>
  </si>
  <si>
    <t xml:space="preserve">Fortalecimiento de Competencias </t>
  </si>
  <si>
    <t xml:space="preserve">Ejecutar en un  100% el Plan Institucional de Gestión Ambiental </t>
  </si>
  <si>
    <t>No. de Actividades cumplidas</t>
  </si>
  <si>
    <t>No. de actividades programadas  del PIGA</t>
  </si>
  <si>
    <t>Ventas de productos de impresión</t>
  </si>
  <si>
    <t>Encuesta de satisfacción cliente OAP</t>
  </si>
  <si>
    <t>Numero de visitantes</t>
  </si>
  <si>
    <t>Consumo anual de energía en Kw</t>
  </si>
  <si>
    <t>835.448 Kw</t>
  </si>
  <si>
    <t>Informe de medición del clima laboral</t>
  </si>
  <si>
    <t>Ajustes documentados de intervención a los sistemas OPTIMUS, SEVEN, KACTUS</t>
  </si>
  <si>
    <t>Solicitudes de ajuste de áreas usuarias de los sistemas OPTIMUS, SEVEN,KACTUS</t>
  </si>
  <si>
    <t>Presupuesto ejecutado</t>
  </si>
  <si>
    <t xml:space="preserve">Numeral </t>
  </si>
  <si>
    <t xml:space="preserve">Requisitos de la norma </t>
  </si>
  <si>
    <t>ENE</t>
  </si>
  <si>
    <t>FEB</t>
  </si>
  <si>
    <t>MAR</t>
  </si>
  <si>
    <t>ABR</t>
  </si>
  <si>
    <t>MAY</t>
  </si>
  <si>
    <t>JUN</t>
  </si>
  <si>
    <t>JUL</t>
  </si>
  <si>
    <t>AGO</t>
  </si>
  <si>
    <t>SEP</t>
  </si>
  <si>
    <t>OCT</t>
  </si>
  <si>
    <t>NOV</t>
  </si>
  <si>
    <t>DIC</t>
  </si>
  <si>
    <t xml:space="preserve">Responsable </t>
  </si>
  <si>
    <t>P</t>
  </si>
  <si>
    <t xml:space="preserve">Grupo de Gestión Documental y Activos Fijos/Subgerencia Administrativa y Financiera </t>
  </si>
  <si>
    <t>E</t>
  </si>
  <si>
    <t xml:space="preserve">Actualizar el 100% de los instrumentos archivísticos enunciados </t>
  </si>
  <si>
    <t>Elaborar e implementar un Sistema de Gestión de Documentos Electrónicos de Archivo - SGDEA</t>
  </si>
  <si>
    <t>Implementar un Sistema de Gestión de Documentos Electrónicos de Archivo - SGDEA</t>
  </si>
  <si>
    <t xml:space="preserve">Mantenimiento  y actualización de la herramienta ORFEO </t>
  </si>
  <si>
    <t xml:space="preserve">Oficina de Sistemas e Informática  </t>
  </si>
  <si>
    <t>Elaborar los inventarios documentales de las dependencias con TRD aprobadas</t>
  </si>
  <si>
    <t xml:space="preserve">Actualizar los inventarios documentales de las Unidades Administrativas de la Entidad </t>
  </si>
  <si>
    <t xml:space="preserve">Grupo de Gestión Documental y Activos Fijos </t>
  </si>
  <si>
    <t>N/A</t>
  </si>
  <si>
    <t xml:space="preserve">Realizar capacitaciones de sensibilización y actualización en la gestión archivística a todos los funcionarios de la Entidad </t>
  </si>
  <si>
    <t xml:space="preserve">Capacitar al 80% de los funcionarios en la gestión documental </t>
  </si>
  <si>
    <t xml:space="preserve">ELABORO:  SANDRA DEL PILAR GUTIERREZ ALVAREZ - PROFESIONAL 05 GESTION ADMINISTRATIVA </t>
  </si>
  <si>
    <t xml:space="preserve">APROBO:  LEONOR ARIAS BADRRETO - SUBGERENTE ADMINISTRATIVA Y FINANCIERA </t>
  </si>
  <si>
    <t>Código UNSPSC (cada código separado por ;)</t>
  </si>
  <si>
    <t>Descripción</t>
  </si>
  <si>
    <t>Fecha estimada de inicio de proceso de selección (mes)</t>
  </si>
  <si>
    <t>Fecha estimada de presentación de ofertas (mes)</t>
  </si>
  <si>
    <t xml:space="preserve">Modalidad de selección </t>
  </si>
  <si>
    <t>Fuente de los recursos</t>
  </si>
  <si>
    <t>Valor total estimado</t>
  </si>
  <si>
    <t>Valor estimado en la vigencia actual</t>
  </si>
  <si>
    <t>¿Se requieren vigencias futuras?</t>
  </si>
  <si>
    <t>Estado de solicitud de vigencias futuras</t>
  </si>
  <si>
    <t xml:space="preserve">Correo electrónico del responsable </t>
  </si>
  <si>
    <t>CCE-11||03</t>
  </si>
  <si>
    <t>NO REQUIERE</t>
  </si>
  <si>
    <t>NO APLICA</t>
  </si>
  <si>
    <t>OCTAVIO VILLAMARIN ABRIL</t>
  </si>
  <si>
    <t>CCE-99</t>
  </si>
  <si>
    <t>CCE-15||03</t>
  </si>
  <si>
    <t>TINTAS PARA MAQUINAS IMPRESORAS DEL PROCESO PRODUCTIVO</t>
  </si>
  <si>
    <t>SOBRES DE DIFERENTES TAMAÑOS</t>
  </si>
  <si>
    <t>76111600;76111500</t>
  </si>
  <si>
    <t>80141700;80141800</t>
  </si>
  <si>
    <t>84131500;84131600</t>
  </si>
  <si>
    <t>80111600;23153100</t>
  </si>
  <si>
    <t>80111600;23153100;</t>
  </si>
  <si>
    <t>93141700;93141500;90141600;90151500;90151600;90151700;90131500;90131600</t>
  </si>
  <si>
    <t>POLIZAS DE CUMPLIMIENTO DE CONTRATOS</t>
  </si>
  <si>
    <t>80111600;80111700</t>
  </si>
  <si>
    <t>PERSONAL MANO DE OBRA PRODUCCIÓN Y DE APOYO A LA MISION</t>
  </si>
  <si>
    <t>PEGANTES DE DIFERENTES CARACTERISTICAS</t>
  </si>
  <si>
    <t>PAPELES Y CARTULINAS FINAS</t>
  </si>
  <si>
    <t>PAPELES Y CARTULINAS ESMALTADAS Y BRILLAN TES</t>
  </si>
  <si>
    <t>PAPELES AUTOADHESIVOS</t>
  </si>
  <si>
    <t>PAPELERIA Y UTILES DE OFICINA</t>
  </si>
  <si>
    <t>PAPEL QUIMICO</t>
  </si>
  <si>
    <t>PAPEL PERIODICO</t>
  </si>
  <si>
    <t>PAPEL PARA IMPRESIÓN DIGITAL</t>
  </si>
  <si>
    <t>42181500;42311700;42182200;42241700;46182200,42221500;42311500</t>
  </si>
  <si>
    <t>MATERIAL PARA PLASTIFICAR</t>
  </si>
  <si>
    <t>MATERIAL DE LIMPIEZA PARA EL AREA PRODUCTIVA</t>
  </si>
  <si>
    <t>MANTILLAS PARA MAQUINAS IMPRESORAS DEL AREA PRODUCTIVA</t>
  </si>
  <si>
    <t>39101600;39101800;39101900;39111500;39111600;39111800</t>
  </si>
  <si>
    <t>ELEMENTOS ELECTRICOS</t>
  </si>
  <si>
    <t>DISTRIBUCION DE CORRESPONDENCIA URBANA Y NACIONAL</t>
  </si>
  <si>
    <t>78181701;15101500;15101506</t>
  </si>
  <si>
    <t>COMBUSTIBLES PARA VEHICULOS</t>
  </si>
  <si>
    <t>CARTULINAS BRISTOL</t>
  </si>
  <si>
    <t>% de avance del plan</t>
  </si>
  <si>
    <t xml:space="preserve">IMPRENTA NACIONAL DE COLOMBIA </t>
  </si>
  <si>
    <t>ÌTEM DEL ESTÁNDAR</t>
  </si>
  <si>
    <t>ÍTEM</t>
  </si>
  <si>
    <t>CRITERIO</t>
  </si>
  <si>
    <t>MODO DE VERIFICACIÓN</t>
  </si>
  <si>
    <t>AUDITORIA 2019</t>
  </si>
  <si>
    <t>ACTIVIDAD</t>
  </si>
  <si>
    <t>OBJETIVO</t>
  </si>
  <si>
    <t>META</t>
  </si>
  <si>
    <t>RESPONSABLE</t>
  </si>
  <si>
    <t>RECURSOS</t>
  </si>
  <si>
    <t>DICIEMBRE</t>
  </si>
  <si>
    <t>FEB.</t>
  </si>
  <si>
    <t>MAR.</t>
  </si>
  <si>
    <t>ABR.</t>
  </si>
  <si>
    <t>MAY.</t>
  </si>
  <si>
    <t>JUN.</t>
  </si>
  <si>
    <t>JUL.</t>
  </si>
  <si>
    <t>AGO.</t>
  </si>
  <si>
    <t>SEP.</t>
  </si>
  <si>
    <t>OCT.</t>
  </si>
  <si>
    <t>NOV.</t>
  </si>
  <si>
    <t>DIC.</t>
  </si>
  <si>
    <t>1.1.1. Responsable del Sistema de Gestión de Seguridad y Salud en el Trabajo SG-SST</t>
  </si>
  <si>
    <t>Asignación de una persona que diseñe e implemente el Sistema de Gestión de SST</t>
  </si>
  <si>
    <t>Asignar una persona que cumpla con el siguiente perfil: 
El diseño e implementación del Sistema de Gestión de SST podrá ser realizado por profesionales en SST, profesionales con posgrado en SST, que cuenten con licencia en Seguridad y Salud en el Trabajo vigente y el curso de capacitación virtual de cincuenta (50) horas.</t>
  </si>
  <si>
    <t>Solicitar el documento en el que consta la asignación, con la respectiva determinación de responsabilidades y constatar la hoja de vida con soportes, de la persona asignada</t>
  </si>
  <si>
    <t>Revisar los documentos en la hoja de vida de José Humberto Sierra Acero</t>
  </si>
  <si>
    <t>Cumplir al 100% con la normatividad vigente</t>
  </si>
  <si>
    <t>CESAR PEREA</t>
  </si>
  <si>
    <t>Archivo documental</t>
  </si>
  <si>
    <t>1.1.2 Responsabilidades en el Sistema de Gestión de Seguridad y Salud en el Trabajo – SG-SST</t>
  </si>
  <si>
    <t>Asignación de responsabilidades en SST</t>
  </si>
  <si>
    <t>Asignar y documentar las responsabilidades específicas en el Sistema de Gestión SST a todos los niveles de la organización, para el desarrollo y mejora continua de dicho Sistema.</t>
  </si>
  <si>
    <t>Solicitar el soporte que contenga la asignación de las responsabilidades en SST</t>
  </si>
  <si>
    <t>Hacer los respectivos documentos de las responsabilidades especificas a quienes corresponda la asignación, informar y socializar</t>
  </si>
  <si>
    <t>Que todos los funcionarios en la INC asuman y conozcan los cambios generados por el sistema de gestión.</t>
  </si>
  <si>
    <t>ESPERANZA SANCHEZ - JOSÉ HUMBERTO SIERRA ACERO</t>
  </si>
  <si>
    <t xml:space="preserve">Legislación - contrato de trabajo -  </t>
  </si>
  <si>
    <t>1.1.3 Asignación de recursos para el Sistema de Gestión  de Seguridad y Salud en el Trabajo – SG-SST</t>
  </si>
  <si>
    <t>Asignación de recursos para el Sistema de Gestión en SST</t>
  </si>
  <si>
    <t>Definir y asignar el talento humano, los recursos financieros, técnicos y tecnológicos, requeridos para la implementación, mantenimiento y continuidad del Sistema de Gestión de SST.</t>
  </si>
  <si>
    <t>Constatar la existencia de evidencias físicas que demuestren la definición y asignación del talento humano, los recursos financieros, técnicos y de otra índole para la implementación, mantenimiento y continuidad del Sistema de Gestión de SST, evidenciando la asignación de recursos con base en el plan de trabajo anual.</t>
  </si>
  <si>
    <t>CORRECCIÓN.  Ajustar el presupuesto de acuerdo al plan de trabajo 2020, incluyendo en el mismo la columna de recursos requeridos para cada una de las actividades planificadas.                                                                                             CORRECCIÓN: Revisar y ajustar las actividades en los contratos individuales de trabajo al personal responsable del SG-SST.</t>
  </si>
  <si>
    <t>Asignar recursos de acuerdo a las actividades programadas; Proyectar los recursos necesarios para el año siguiente de acuerdo a las necesidades que se establescan en el presente año; Revisar y ajustar las actividades en los contratos individuales de trabajo.</t>
  </si>
  <si>
    <t>Tener los recursos necesarios para cumplir con las actividades programadas en SST</t>
  </si>
  <si>
    <t>JOSÉ HUMBERTO SIERRA ACERO - ESPERANZA SANCHEZ BORDA</t>
  </si>
  <si>
    <r>
      <rPr>
        <sz val="11"/>
        <color theme="1"/>
        <rFont val="Arial"/>
        <family val="2"/>
      </rPr>
      <t xml:space="preserve">Presupuesto, ARL Positiva, Asegurardor Itaú, Caja de compensación CAFAM, </t>
    </r>
    <r>
      <rPr>
        <b/>
        <sz val="11"/>
        <color theme="1"/>
        <rFont val="Arial"/>
        <family val="2"/>
      </rPr>
      <t xml:space="preserve"> </t>
    </r>
  </si>
  <si>
    <t>1.1.6 Conformación COPASST</t>
  </si>
  <si>
    <t>Conformación y funcionamiento del COPASST</t>
  </si>
  <si>
    <t>Conformar y garantizar el funcionamiento del Comité Paritario de Seguridad y Salud en el Trabajo – COPASST.</t>
  </si>
  <si>
    <t>Solicitar los soportes de convocatoria, elección, conformación del Comité Paritario de Seguridad y Salud en el Trabajo y el acta de constitución.
Constatar si es igual el número de representante del empleador y de los trabajadores y revisar si el acta de conformación se encuentra vigente.
Solicitar las actas de reunión mensuales del último año del Comité Paritario y verificar el cumplimiento de sus funciones.</t>
  </si>
  <si>
    <t xml:space="preserve">Hacer borrador de resolución para convocatoria a elecciones; Hacer documento para la inscripción y tarjeton; notificar a los elegidos. </t>
  </si>
  <si>
    <t xml:space="preserve">Conformar el nuevo comité por dos años </t>
  </si>
  <si>
    <t>JOSÉ HUMBERTO SIERRA ACERO</t>
  </si>
  <si>
    <t>Juridicos, material impreso,.</t>
  </si>
  <si>
    <t>1.1.7 Capacitación COPASST</t>
  </si>
  <si>
    <t>Capacitación de los integrantes del COPASST</t>
  </si>
  <si>
    <t>Capacitar a lo (sic) integrantes del COPASST para el cumplimiento efectivo de las responsabilidades que les asigna la ley.</t>
  </si>
  <si>
    <t>Solicitar documentos que evidencien las actividades de capacitación brindada a los integrantes del COPASST.</t>
  </si>
  <si>
    <t>Capacitar al COPASST sobre las funciones, obligaciones, responsablidades, actividades e investigaciones de accidentes de trabajo</t>
  </si>
  <si>
    <t xml:space="preserve">Enterar a todos los integrantes sobre la finalidad del comité  para convertirlo en un mecanismo eficaz para la apropiación de conductas laborales sanas que garanticen salud, bienestar y seguridad de todos.
</t>
  </si>
  <si>
    <t>Equipo de computo, material impreso, personal especializado, entidades como Itaú - Positiva</t>
  </si>
  <si>
    <t>1.1.8 Conformación Comité Convivencia</t>
  </si>
  <si>
    <t>Conformación y funcionamiento del Comité de Convivencia Laboral</t>
  </si>
  <si>
    <t>Conformar y garantizar el funcionamiento del Comité de Convivencia Laboral de acuerdo con la normatividad vigente.</t>
  </si>
  <si>
    <t>Solicitar el documento de conformación del Comité de Convivencia Laboral y verificar que esté integrado de acuerdo a la normativa y que se encuentra vigente.
Solicitar las actas de las reuniones (como mínimos una reunión cada tres (3) meses) y los informes de Gestión del Comité de Convivencia Laboral, verificando el desarrollo de sus funciones.</t>
  </si>
  <si>
    <t>Revisar los documentos de la conformación del comité; verificar que se esté cumpliendo con las funciones</t>
  </si>
  <si>
    <t>JOSË HUMBERTO SIERRA ACERO</t>
  </si>
  <si>
    <t>1.2.1 Programa Capacitación promoción y prevención – PyP</t>
  </si>
  <si>
    <t>Programa de capacitación anual</t>
  </si>
  <si>
    <t>Elaborar y ejecutar el programa de capacitación en promoción y prevención, que incluye lo referente a los peligros/riesgos prioritarios y las medidas de prevención y control, extensivo a todos los niveles de la organización.</t>
  </si>
  <si>
    <t>Solicitar el programa de capacitación anual y la matriz de identificación de peligros y verificar que el mismo esté dirigido a los peligros ya identificados y esté acorde con la evaluación y control de los riesgos y/o necesidades en Seguridad y Salud en el Trabajo.Solicitar los documentos que evidencien el cumplimiento del programa de capacitación.</t>
  </si>
  <si>
    <t>2. Ajustar la metodología y controles del proceso de inducción establecido para la empresa con el propósito de:
a. Definir claramente los temas, responsables, profundidad y alcance del material de inducción.
b. Diseñar las mejores estrategias para trasmitir los conocimientos para asegurar el entendimiento e interés de acuerdo al contenido y extensión de la información.
c. Lineamientos o políticas claras en la inducción y re inducción.
d. Definir e implementar mecanismos para evaluar el entendimiento.</t>
  </si>
  <si>
    <t>Hacer el programa de capacitación en SST e incorporarlo al programa de capacitación de la INC; Realizar las actividades de las acciones de mejora de la auditoria 2019</t>
  </si>
  <si>
    <t>Fortalecer el programa de capacitación enfocado en las necesidades evidenciadas con los peligros y riesgos.</t>
  </si>
  <si>
    <t>JOSÉ HUMBERTO SIERRA ACERO - YOMARA URREGO</t>
  </si>
  <si>
    <t xml:space="preserve">Recursos económicos, Equipos de computo, material impreso, ARL Positiva, Asegurador Itaú, </t>
  </si>
  <si>
    <t>1.2.2 Inducción y Reinducción en Sistema de Gestión de Seguridad y Salud en el Trabajo SG-SST, actividades de Promoción y Prevención PyP</t>
  </si>
  <si>
    <t>Inducción y reinducción en SST</t>
  </si>
  <si>
    <t>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t>
  </si>
  <si>
    <t>Solicitar la lista de trabajadores, participantes independientemente de su forma de vinculación y/o contratación, y verificar los soporte documentales que den cuenta de la inducción y reinducción de conformidad con el criterio. La referencia es el programa de capacitación y su cumplimiento.
Para realizar la verificación tener en cuenta:
En empresas entre cincuenta y uno (51) y doscientos (200) trabajadores, verificar el 10%.
En empresas con doscientos uno (201) trabajadores en adelante, verificar los soportes para 30 trabajadores.</t>
  </si>
  <si>
    <t>Inducción en SST a los funcionarios nuevos, contratistas, ordenes de prestación de servicio, apredices;                                                Reinducción en SST a todos los funcionarios de la INC.</t>
  </si>
  <si>
    <t xml:space="preserve">Que todos los funcionarios de la INC, tengan el cocnocimiento de que es la SST, sus obligaciones, deberes y derechos. </t>
  </si>
  <si>
    <t>Cubrir el 100% de la población.</t>
  </si>
  <si>
    <t xml:space="preserve">Equipos de computo, material impreso, ARL Positiva, Asegurador Itaú, </t>
  </si>
  <si>
    <t>2.1.1 Política del Sistema de Gestión de Seguridad y Salud en el Trabajo SG-SST firmada, fechada y comunicada al COPASST</t>
  </si>
  <si>
    <t>Política de Seguridad y Salud en el Trabajo</t>
  </si>
  <si>
    <t>Establecer por escrito la Polítíca de Seguridad y Salud en el Trabajo y comunicarla al Comité Paritario de Seguridad y Salud en el Trabajo· COPASST.
La Política debe ser fechada y firmada por el representante legal y expresa el compromiso de la alta dirección, el alcance sobre todos los centros de trabajo y todos sus trabajadores independientemente de su forma de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con los respectivos controles.
– Proteger la seguridad y salud de todos los trabajadores mediante la mejora continua.
– El cumplimiento de la normatividad vigente aplicable en materia de riesgos laborales.</t>
  </si>
  <si>
    <t>Solicitar la política del Sistema de Gestión de SST de la empresa y confirmar que cumpla con los aspectos contenidos en el criterio.
Validar para la revisión anual de la política como mínimo: fecha de emisión, firmada por el representante legal actual, que estén incluidos los requisitos normativos actuales.
Entrevistar a los miembros del COPASST para indagar el conocimiento de la política en SST</t>
  </si>
  <si>
    <t>Revisar la politica del año 2019, ajustar si es necesario y firmarla; comunicar al COPASST.</t>
  </si>
  <si>
    <t xml:space="preserve">Dar a conocer a los funcionarios la politica que tiene la INC en relación a los riesgos laborales, el cuidado de la salud y la seguridad . </t>
  </si>
  <si>
    <t>Que los funcionarios de la INC conoscan  la politica de SST</t>
  </si>
  <si>
    <t xml:space="preserve">Normatividad vigente; </t>
  </si>
  <si>
    <t>2.2.1 Objetivos definidos, claros, medibles, cuantificables, con metas, documentados, revisados del SG-SST</t>
  </si>
  <si>
    <t>Objetivos de SST</t>
  </si>
  <si>
    <t>Definir los objetivos del Sistema de Gestión de SST de conformidad con la política de SST, los cuales deben ser daros, medibles, cuantificables y tener metas, coherentes con el plan de trabajo anual, compatibles con la normatividad vigente, se encuentran documentados, son comunicados a los trabajadores, son revisados y evaluados mínimo una vez al año, actualizados de ser necesario y se encuentran en documento firmado por el empleador.</t>
  </si>
  <si>
    <t>Revisar si los objetivos se encuentran definidos, cumplen con las condiciones mencionadas en el criterio y si existen evidencias de! proceso de difusión.</t>
  </si>
  <si>
    <t>Concretar los objetivos para el año 2020; documentar y comunicar a los funcionarios.</t>
  </si>
  <si>
    <t xml:space="preserve">Cumplir con el objetivo </t>
  </si>
  <si>
    <t>Que los funcionarios de la INC conoscan  los objetivos de SST</t>
  </si>
  <si>
    <t xml:space="preserve">Recursos técnicos, Equipos de computo, material impreso </t>
  </si>
  <si>
    <t>2.3.1 Evaluación e identificación de prioridades</t>
  </si>
  <si>
    <t>Evaluación Inicial del Sistema de Gestión</t>
  </si>
  <si>
    <t>Realizar la evaluación inicial del Sistema de Gestión de SST, identificando las prioridades para establecer el plan de trabajo anual o para la actualización del existente.
Debe ser realizada por el responsable del Sistema de Gestión de SST o contratada por la empresa con personal externo con licencia en Seguridad y Salud en el Trabajo.</t>
  </si>
  <si>
    <t>Solicitar la evaluación inicial del Sistema de Gestión de SST mediante la matriz legal, matriz de peligros y evaluación de riesgos, verificación de controles, lista de asistencia a capacitaciones, análisis de puestos de trabajo, exámenes médicos de ingreso y periódicos y seguimiento de indicadores, entre otros.</t>
  </si>
  <si>
    <t>Hacer la evaluación inicial del sistema de gestión en la plataforma de Positiva</t>
  </si>
  <si>
    <t>identificar las prioridades para establecer el plan de trabajo</t>
  </si>
  <si>
    <t>Plataforma de Positiva</t>
  </si>
  <si>
    <t>2.4.1 Plan que identifica objetivos, metas, responsabilidad, recursos con cronograma y firmado</t>
  </si>
  <si>
    <t>Plan Anual de Trabajo</t>
  </si>
  <si>
    <t>Diseñar y definir un plan anual de trabajo para el cumplimiento del Sistema de Gestión de SST, el cual identifica los objetivos, metas, responsabilidades, recursos, cronograma de actividades, firmado por el empleador y el responsable del Sistema de Gestión de SST.</t>
  </si>
  <si>
    <t>Solicitar el plan de trabajo anual. Verificar el cumplimiento del mismo. En el caso que se hayan presentado incumplimientos al plan, solicitar los planes de mejora respectivos.</t>
  </si>
  <si>
    <t>Hacer el plan de trabajo para el año 2020</t>
  </si>
  <si>
    <t>Cumplir con el sistema de gestión.</t>
  </si>
  <si>
    <t>Desarrollar todas las actividades programadas en el plan de trabajo.</t>
  </si>
  <si>
    <t xml:space="preserve">Recursos técnicos, </t>
  </si>
  <si>
    <t>2.5.1 Archivo o retención documental del Sistema de Gestión de Seguridad y Salud en el Trabajo SG-SST</t>
  </si>
  <si>
    <t>Archivo y retención documental del Sistema de Gestión de SST</t>
  </si>
  <si>
    <t>Contar con un sistema de archivo y retención documental, para los registros y documentos que soportan el Sistema de Gestión de SST.</t>
  </si>
  <si>
    <t>Constatar la existencia de un sistema de archivo y retención documental, para los registros y documentos que soportan el Sistema de Gestión de SST.
Verificar mediante muestreo que los registros y documentos sean legibles (entendible para el lector objeto), fácilmente identificables y accesibles (para todos los que estén vinculados con cada documento en particular), protegidos contra daño y pérdida</t>
  </si>
  <si>
    <t>CORRECCIÓN:
Organizar las carpetas ocupacionales incluyendo los soportes de las notificaciones correspondientes a los exámenes médicos ocupacionales;                                                                                       Solicitar la actualización de la tabla de retención documental</t>
  </si>
  <si>
    <t>Organizar las carpetas ocupacionales; Solicitar la actualización de la tabla de retención documental; abrir la carpeta de los documentos de apoyo del sistema de gestión.</t>
  </si>
  <si>
    <t>Contar con un archivo de retención documental que soporten el sistema de gestión</t>
  </si>
  <si>
    <t>OMAR ENRIQUE QUINTERO</t>
  </si>
  <si>
    <t>2.6.1 Rendición sobre el desempeño</t>
  </si>
  <si>
    <t>Rendición de cuentas</t>
  </si>
  <si>
    <t>Realizar anualmente la Rendición de Cuentas del desarrollo de! Sistema de Gestión de SST, que incluya a todos los niveles de la empresa.</t>
  </si>
  <si>
    <t>Solicitar los registros documentales que evidencien la rendición de cuentas anual, al interior de !a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</si>
  <si>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"Documentar la metodología para  la rendición de cuentas del SG-SST"</t>
  </si>
  <si>
    <t>Hacer la metodologia para la rendición de cuentas de los responsables del sistema de gestión  a todos los niveles de la INC; Informar y socializar</t>
  </si>
  <si>
    <t>Identificar las mejoras que se tienen que hacer al sistema de gestión.</t>
  </si>
  <si>
    <t>Que todos los responsables del sistema de gestión rindan cuentas.</t>
  </si>
  <si>
    <t>Todos los que se les asigno responsabilidades en el sistema de gestión. - JOSÉ HUMBERTO SIERRA ACERO</t>
  </si>
  <si>
    <t>Informes mensuales - actividades ejecutadas, indicadores</t>
  </si>
  <si>
    <t>2.7.1 Matriz legal</t>
  </si>
  <si>
    <t>Matriz legal</t>
  </si>
  <si>
    <t>Definir la matriz legal que contemple las normas actualizadas del Sistema General de Riesgos Laborales aplicables a la empresa.</t>
  </si>
  <si>
    <t>Solicitar la matriz legal.
Verificar que contenga: Normas vigentes en riesgos laborales, aplicables a la empresa, Normas técnicas de cumplimiento de acuerdo con los peligros/riesgos identificados en la empresa, Normas vigentes de diferentes entidades que le apliquen relacionadas con los riesgos laborales.</t>
  </si>
  <si>
    <t>CORRECCIÓN: Verificar y depurar la matriz con las normas que aplican a la INC, e incluir las normas técnicas que sean pertinentes. 
Documentar la metodología para la actualización de la matriz, desde la identificación de las normas que tengan impacto en la INC, así como de la evaluación periódica de su cumplimiento y codificarla dentro del sistema de calidad.</t>
  </si>
  <si>
    <t>Actualizar la Matriz legal;    Hacer metodología para la actualización de la matriz</t>
  </si>
  <si>
    <t>Tener claro que normas legales aplican en SST para la INC</t>
  </si>
  <si>
    <t>Tener siempre actualizada la matriz</t>
  </si>
  <si>
    <t>2.8.1 Mecanismos de comunicación, auto reporte en Sistema de Gestión de Seguridad y Salud en el Trabajo SG-SST</t>
  </si>
  <si>
    <t>Mecanismos de comunicación</t>
  </si>
  <si>
    <t>Disponer de mecanismos eficaces para recibir y responder las comunicaciones internas y externas relativas a la Seguridad y Salud en el Trabajo, como por ejemplo auto reporte de condiciones de trabajo y de salud por parte de los trabajadores o contratistas.</t>
  </si>
  <si>
    <t>Constatar la existencia de mecanismos eficaces de comunicación interna y externa que tiene la empresa en materia de Seguridad y Salud en el Trabajo.</t>
  </si>
  <si>
    <t>Inducción en el Auto reporte en KAWAK de incidente de trabajo</t>
  </si>
  <si>
    <t>Recibir la información de los insidentes de trabajo para detreminar las acciones de mejora</t>
  </si>
  <si>
    <t>Que se reporten todos los insidentes que se presenten</t>
  </si>
  <si>
    <t>Sistema KAWAK</t>
  </si>
  <si>
    <t>2.9.1 Identificación, evaluación, para adquisición de productos y servicios en Sistema de Gestión de Seguridad y Salud en el Trabajo SG-SST</t>
  </si>
  <si>
    <t>Identificación y evaluación para la adquisición de bienes y servicios</t>
  </si>
  <si>
    <t>Establecer un procedimiento para la identificación y evaluación de las especificaciones en SST de las compras y adquisición de productos y servicios.</t>
  </si>
  <si>
    <t>Verificar la existencia de un procedimiento para la identificación y evaluación de las especificaciones en SST de las compras o adquisición de productos y servicios y constatar su cumplimiento.</t>
  </si>
  <si>
    <t>Revisar con compras el procedimiento</t>
  </si>
  <si>
    <t>Que los productos y servicios que adquiere la INC, cumpla con lo establecido en SST</t>
  </si>
  <si>
    <t>COMPRAS - JOSÉ HUMBERTO SIERRA ACERO</t>
  </si>
  <si>
    <t>2.10.1 Evaluación y selección de proveedores y contratistas</t>
  </si>
  <si>
    <t>Evaluación y selección de proveedores y contratistas</t>
  </si>
  <si>
    <t>Establecer los aspectos de SST que podrá tener en cuenta la empresa en la evaluación y selección de proveedores y contratistas.</t>
  </si>
  <si>
    <t>Solicitar el documento que señale los criterios relacionados con SST para la evaluación y selección de proveedores cuando la empresa los haya establecido.</t>
  </si>
  <si>
    <t>2.11.1 Evaluación del impacto de cambios internos y externos en el Sistema de Gestión de Seguridad y Salud en el Trabajo SG-SST</t>
  </si>
  <si>
    <t>Gestión del cambio</t>
  </si>
  <si>
    <t>Disponer de un procedimiento para evaluar el impacto sobre la Seguridad y Salud en el Trabajo que se pueda generar por cambios internos o externos.</t>
  </si>
  <si>
    <t>Solicitar el documento que contenga el procedimiento.</t>
  </si>
  <si>
    <t>Hacer el procedimiento; reviar el documento existente</t>
  </si>
  <si>
    <t>3.1.1 Descripción sociodemográfica – Diagnóstico de condiciones de salud</t>
  </si>
  <si>
    <t>Descripción sociodemográfica y Diagnóstico de condiciones de salud de los trabajadores</t>
  </si>
  <si>
    <t>Recolectar la siguientes información actualizada de todos los trabajadores del último año: la descripción socio demográfica de los trabajadores (edad, sexo, escolaridad, estado civil) y el diagnóstico de condiciones de salud que incluya la caracterización de sus condiciones de salud, la evaluación y análisis de las estadísticas sobre la salud de los trabajadores tanto de origen laboral como común y los resultados de las evaluaciones médicas ocupacionales.</t>
  </si>
  <si>
    <t>Solicitar el documento consolidado con la información socio demográfica acorde con lo requerido y el diagnóstico de condiciones de salud.</t>
  </si>
  <si>
    <t xml:space="preserve">Se evidencia que el perfil socio demográfico para el año 2019 no se encuentra actualizado evidenciado en el cubrimiento del 67% de los trabajadores de la INC (165 trabajadores de 246), y tampoco se ha generado el diagnóstico de condiciones de salud.
</t>
  </si>
  <si>
    <t>Corrección:
Programar grupos con los trabajadores que faltan por diligenciar la encuesta del perfil sociodemográfico para sensibilizar y completar la información.  Revisar los procedimientos y definir la metodología para mantener actualizada la información del perfil sociodemográfico y las condiciones de salud de los trabajadores.</t>
  </si>
  <si>
    <t xml:space="preserve">Analizar la información obtenida  para determinar las acciones o mejoras  que se deben ejecutar de acuerdo al documento consolidado. </t>
  </si>
  <si>
    <t xml:space="preserve">Recolectar la información al 100 % de la población; Documento consolidado  </t>
  </si>
  <si>
    <t>Computador, información de las estadisticas, resultado de los examenes médicos ocupacionales</t>
  </si>
  <si>
    <t>Hacer la encuesta del perfil sociodemografico.</t>
  </si>
  <si>
    <t xml:space="preserve">Comparar la información obtenida, con la información del año inmediatamente anterior, para determinar las mejoras que se han generado con las acciones ejecutadas.  </t>
  </si>
  <si>
    <t>Generar los cambios de acuerdo a la información obtenida</t>
  </si>
  <si>
    <t>3.2.3 Registro y análisis estadístico de accidentes y enfermedades laborales</t>
  </si>
  <si>
    <t>Registro y análisis estadístico de accidentes de trabajo y enfermedades laborales</t>
  </si>
  <si>
    <t>Llevar registro estadístico de los accidentes de trabajo que ocurren así como de las enfermedades laborales que se presentan; se analiza este registro y las conclusiones derivadas del estudio son usadas para el mejoramiento del Sistema de Gestión de SST.</t>
  </si>
  <si>
    <t>Solicitar el registro estadístico actualizado de lo corrido del año y el año inmediatamente anterior al de la visita, así como la evidencia que contiene el análisis y las conclusiones derivadas del estudio que son usadas para el mejoramiento del Sistema de Gestión de SST.</t>
  </si>
  <si>
    <t xml:space="preserve">Se evidencia la existencia del registro estadístico de accidentes de trabajo y enfermedades profesionales ocurridos en el año 2019, no se observa la realización del análisis y conclusiones a estos eventos y que permitan el mejoramiento el SG SST.
</t>
  </si>
  <si>
    <t>1. Incluir la columna de clasificación de causas
2. Realizar el análisis de las causas y establecer  acciones de mejora  de acuerdo con el resultado.</t>
  </si>
  <si>
    <t>Reducir el número de accidentes presentados en el año 2019</t>
  </si>
  <si>
    <t>Reducir los 13 accidentes presentados en el año 2019</t>
  </si>
  <si>
    <t xml:space="preserve">Computador, datos estadisticos, </t>
  </si>
  <si>
    <t>Número de actividades cumplidas</t>
  </si>
  <si>
    <t>Número de actividades programadas</t>
  </si>
  <si>
    <t>SUBCOMPONENTE / PROCESOS</t>
  </si>
  <si>
    <t>ACTIVIDADES</t>
  </si>
  <si>
    <t>META O PRODUCTO</t>
  </si>
  <si>
    <t>AVANCE A 31 DICIEMBRE 2019</t>
  </si>
  <si>
    <t>PARTICIPACIÓN PORCENTUAL PROCESO</t>
  </si>
  <si>
    <t xml:space="preserve">AVANCE TOTAL COMPONENTE Y PLAN </t>
  </si>
  <si>
    <t>VALORES DEL INDICADOR</t>
  </si>
  <si>
    <t xml:space="preserve"> COMPONENTE 1: GESTIÓN DE RIESGOS DE CORRUPCIÓN - MAPA DE RIESGOS DE CORRUPCIÓN</t>
  </si>
  <si>
    <t>2.-Construcción del Mapa de Riesgos de corrupción</t>
  </si>
  <si>
    <t>Actualizar y aprobar el mapa de riesgos de corrupción</t>
  </si>
  <si>
    <t>Mapa actualizado y aprobado</t>
  </si>
  <si>
    <t>Documento actualizado</t>
  </si>
  <si>
    <t>1.2.2</t>
  </si>
  <si>
    <t>Realizar mesas de trabajo con las dependencias para la validación y realización de los riesgos de corrupción</t>
  </si>
  <si>
    <t xml:space="preserve">Realizar mesas de trabajo  para el tema de riesgos de Corrupción con el  100% de los dueños de proceso </t>
  </si>
  <si>
    <t>Mesas de trabajos realizadas</t>
  </si>
  <si>
    <t>16 procesos</t>
  </si>
  <si>
    <t>3.- Consultas y divulgación</t>
  </si>
  <si>
    <t>1.3.1</t>
  </si>
  <si>
    <t>Publicar el mapa de Riesgos de corrupción actualizado en la página Web de la entidad</t>
  </si>
  <si>
    <t>Publicar en la página WEB el Mapa de Riesgos de Corrupción Actualizado</t>
  </si>
  <si>
    <t xml:space="preserve">Constancia de la publicación </t>
  </si>
  <si>
    <t>Oficina Asesora de Planeación</t>
  </si>
  <si>
    <t>1.3.2</t>
  </si>
  <si>
    <t>Divulgar a todas las dependencias el Mapa de Riesgos de Corrupción de la INC mediante la intranet, monitores de la entidad para su conocimiento y control</t>
  </si>
  <si>
    <t>Publicar en Intranet, monitores INC y correo electrónico el Mapa de Riesgos de Corrupción</t>
  </si>
  <si>
    <t>4.- Monitoreo y Revisión</t>
  </si>
  <si>
    <t>1.4.</t>
  </si>
  <si>
    <t>Monitorear y revisar periódicamente el mapa de riesgos de corrupción, ajustarlo si es del caso y publicar los cambios en la web y rendir informe</t>
  </si>
  <si>
    <t xml:space="preserve">Tres informes de monitoreo al Mapa de Riesgos </t>
  </si>
  <si>
    <t>No. de informes realizados</t>
  </si>
  <si>
    <t>Mayo, septiembre, enero</t>
  </si>
  <si>
    <t>Tres informes programados</t>
  </si>
  <si>
    <t>5.- Seguimiento</t>
  </si>
  <si>
    <t>Realizar seguimiento al Mapa de Riesgos de Corrupción, reportando y publicando el resultado conforme a la ley</t>
  </si>
  <si>
    <t>Realizar tres (3) seguimientos al Mapa de Riesgos de Corrupción</t>
  </si>
  <si>
    <t>No. informes realizados</t>
  </si>
  <si>
    <t>Oficina de Control Interno</t>
  </si>
  <si>
    <t>10 primeros días de mayo, septiembre y enero</t>
  </si>
  <si>
    <t xml:space="preserve"> COMPONENTE 2: RACIONALIZACIÓN DE TRÁMITES</t>
  </si>
  <si>
    <t>1.Otro Procedimiento Administrativo</t>
  </si>
  <si>
    <t xml:space="preserve"> COMPONENTE 3: RENDICIÓN DE CUENTAS</t>
  </si>
  <si>
    <t>1.-Información de Calidad y en lenguaje comprensible</t>
  </si>
  <si>
    <t>3.1.1</t>
  </si>
  <si>
    <t>Trimestral</t>
  </si>
  <si>
    <t>3.1.2</t>
  </si>
  <si>
    <t>3.1.3</t>
  </si>
  <si>
    <t>Publicar  anualmente en un lugar visible y publico el Informe de Gestión</t>
  </si>
  <si>
    <t xml:space="preserve">Verificar anualmente la oportunidad en la publicación del informe de Gestión </t>
  </si>
  <si>
    <t>Informes de Gestión</t>
  </si>
  <si>
    <t>Anual</t>
  </si>
  <si>
    <t>Una publicación</t>
  </si>
  <si>
    <t>3.1.4</t>
  </si>
  <si>
    <r>
      <t xml:space="preserve">Publicar  mensualmente en un lugar visible y publico el Estados Financieros  </t>
    </r>
    <r>
      <rPr>
        <sz val="9"/>
        <color theme="1"/>
        <rFont val="Arial"/>
        <family val="2"/>
      </rPr>
      <t>(Resolución 182/2017 Contaduría General de la Nación)</t>
    </r>
  </si>
  <si>
    <t xml:space="preserve">Verificar mensual la oportunidad en la publicación de los Estados Financieros </t>
  </si>
  <si>
    <t>Estados Financieros publicados</t>
  </si>
  <si>
    <t>11 Publicaciones</t>
  </si>
  <si>
    <t>2.- Dialogo de doble vía con la Ciudadanía y sus organizaciones</t>
  </si>
  <si>
    <t>3.2.1</t>
  </si>
  <si>
    <t>Monitorear la publicación de la información precontractual, contractual y pos contractual en SECOP</t>
  </si>
  <si>
    <t>Informes realizados</t>
  </si>
  <si>
    <t>Grupo de Compras</t>
  </si>
  <si>
    <t>3.2.2</t>
  </si>
  <si>
    <t>Participar en la rendición de cuenta del Sector Interior</t>
  </si>
  <si>
    <t xml:space="preserve">Participar en el evento </t>
  </si>
  <si>
    <t>Evidencia de la participación</t>
  </si>
  <si>
    <t xml:space="preserve"> COMPONENTE 4: MECANISMOS PARA MEJORAR LA ATENCIÓN AL CIUDADANO</t>
  </si>
  <si>
    <t>1- Estructura Administrativa y Direccionamiento Estratégico</t>
  </si>
  <si>
    <t>Proceso de Gestión de servicio al ciudadano implementado</t>
  </si>
  <si>
    <t>2.- Fortalecimiento de los canales de Atención</t>
  </si>
  <si>
    <t>4.2.1</t>
  </si>
  <si>
    <t>Implementar los protocolos descritos en el Manual de Comunicaciones</t>
  </si>
  <si>
    <t>Implementar protocolos del Manual de Comunicaciones</t>
  </si>
  <si>
    <t>Protocolos implementados</t>
  </si>
  <si>
    <t>4.2.2</t>
  </si>
  <si>
    <t>Revisar, ajustar e implementar los protocolos descritos en el Manual de Atención al Ciudadano</t>
  </si>
  <si>
    <t>Implementar protocolos de servicio al ciudadano</t>
  </si>
  <si>
    <t>Protocolos de servicio al ciudadano implementados</t>
  </si>
  <si>
    <t>3.- Talento Humano</t>
  </si>
  <si>
    <t>Desarrollar una capacitación con temática relacionada con el mejoramiento del servicio al ciudadano</t>
  </si>
  <si>
    <t>Realizar la capacitación relacionada con atención de servicio al ciudadano</t>
  </si>
  <si>
    <t xml:space="preserve">Capacitación realizada </t>
  </si>
  <si>
    <t>4.- Normativo y Procedimental</t>
  </si>
  <si>
    <t xml:space="preserve">Construir e implementar una política de  protección de datos personales </t>
  </si>
  <si>
    <t xml:space="preserve">Política implementada </t>
  </si>
  <si>
    <t xml:space="preserve">Documento con la política </t>
  </si>
  <si>
    <t>Oficina Asesora de Planeación y Oficina de Sistemas</t>
  </si>
  <si>
    <t>5.-Relacionamiento con el Ciudadano</t>
  </si>
  <si>
    <t>Caracterización realizada</t>
  </si>
  <si>
    <t xml:space="preserve"> COMPONENTE 5: MECANISMOS PARA LA TRANSPARENCIA Y ACCESO A LA INFORMACIÓN</t>
  </si>
  <si>
    <t>1.- Lineamentos de Transparencia Activa</t>
  </si>
  <si>
    <t>5.1.1</t>
  </si>
  <si>
    <t>Subgerencia Administrativa y Financiera, Oficinas Asesoras de Planeación y Jurídica, Oficinas de Control Interno y de Sistemas e Informática</t>
  </si>
  <si>
    <t>5.1.2</t>
  </si>
  <si>
    <t>Informe realizados</t>
  </si>
  <si>
    <t>5.1.3</t>
  </si>
  <si>
    <t>Hacer seguimiento a lo establecido en el literal c) del articulo  9 de la Ley 1712 de 2014 y art. 5o  del decreto 103 de 2015</t>
  </si>
  <si>
    <t>Informe de verificación sobre la información actualizada en SIGEP de servidores públicos, empleados y contratistas cada cuatrimestre</t>
  </si>
  <si>
    <t>2.- Lineamentos de Transparencia pasiva</t>
  </si>
  <si>
    <t>El formulario para presentación de peticiones a través de dispositivos móviles debe permitir denuncias anónimas.</t>
  </si>
  <si>
    <t>Formulario de peticiones a través de dispositivos móviles permita quejas anónimas.</t>
  </si>
  <si>
    <t>Formulario disponible con esta facultad</t>
  </si>
  <si>
    <t>3.-Elaboración de los Instrumentos de Gestión de la Información</t>
  </si>
  <si>
    <t>5.3.3</t>
  </si>
  <si>
    <t xml:space="preserve">En el Índice de Información Clasificada y Reservada incluir  el articulo de la Constitución política o la ley  sobre la reserva de información </t>
  </si>
  <si>
    <t>Índice de Información Clasificada y Reservada actualizado y publicado en la WEB</t>
  </si>
  <si>
    <t xml:space="preserve">Documento actualizado y publicado </t>
  </si>
  <si>
    <t xml:space="preserve">Gestión documental </t>
  </si>
  <si>
    <t>5.3.4</t>
  </si>
  <si>
    <t>5.- Monitoreo del Acceso a la Información Pública</t>
  </si>
  <si>
    <t>Informes  realizados</t>
  </si>
  <si>
    <t>3 informes</t>
  </si>
  <si>
    <t xml:space="preserve"> COMPONENTE 6: INICIATIVAS ADICIONALES</t>
  </si>
  <si>
    <t>6.1 Código de Ética</t>
  </si>
  <si>
    <t xml:space="preserve">Código de integridad socializado </t>
  </si>
  <si>
    <t xml:space="preserve">Evidencia de la socialización </t>
  </si>
  <si>
    <t>Oficina de Sistemas e Informática</t>
  </si>
  <si>
    <t>Implementar un plan de aseguramiento de la calidad durante el ciclo de vida de los sistemas de información que incluya criterios funcionales y no funcionales (1,10)</t>
  </si>
  <si>
    <t>Implementar un plan de aseguramiento de la calidad de los sistemas de información</t>
  </si>
  <si>
    <t>Plan de aseguramiento de la calidad de los sistemas de información implementado</t>
  </si>
  <si>
    <t>Hacer uso de servicios de computación en la nube para mejorar los servicios que presta la entidad. (1,11)</t>
  </si>
  <si>
    <t>Implementar mecanismos de disponibilidad de la infraestructura de TI de tal forma que se asegura el cumplimiento de los ANS establecidos. (1,12)</t>
  </si>
  <si>
    <t>Cumplir con el objetivo de generación de tráfico Ipv6, a través de la plataforma de TI y Comunicaciones</t>
  </si>
  <si>
    <t>Jose Vicente Galindo Sabogal</t>
  </si>
  <si>
    <t>Mantener y actualizar los portales WEB y los aplicativos WEB que se usan en la Imprenta Nacional</t>
  </si>
  <si>
    <t>Realizar las actualizaciones necesarias a los diferentes aplicativos Web que se utilizan en la Entidad en determinados casos.</t>
  </si>
  <si>
    <t>Aplicativos Web actualizados / Total de Aplicativos Web que requieran actualización.</t>
  </si>
  <si>
    <t>Lorenzo Francisco Fuentes Castellar</t>
  </si>
  <si>
    <t>Garantizar la confidencialidad, integridad, disponibilidad y privacidad de los datos, implementando las medidas necesarios o que estén al alance como el uso de barreras de seguridad. (5,6)</t>
  </si>
  <si>
    <t>Lorenzo Francisco Fuentes Castellar / Jose Vicente Galindo Sabogal</t>
  </si>
  <si>
    <t>Autorización previa habilitada</t>
  </si>
  <si>
    <t>Realizar un diagnóstico de seguridad y privacidad de la información para la vigencia guiándose por la herramienta de autodiagnóstico del Modelo de Seguridad y Privacidad de la Información (2,1)</t>
  </si>
  <si>
    <t>Formular política de seguridad y privacidad de la información de acuerdo con la guía N2 emitida por el Ministerio de tecnologías de la información y comunicaciones (2,2)</t>
  </si>
  <si>
    <t>Establecer y actualizar roles y responsabilidades específicos respecto a la seguridad de la información</t>
  </si>
  <si>
    <t xml:space="preserve">Establecer roles y responsabilidades </t>
  </si>
  <si>
    <t>Propuesta de roles y responsabilidades definidas</t>
  </si>
  <si>
    <t>Establecer e implementar un procedimiento de gestión de incidentes de seguridad de la información de acuerdo con los cambios dados en la entidad</t>
  </si>
  <si>
    <t>PLAN DE ACCIÓN 2020  (Versión 2)</t>
  </si>
  <si>
    <t xml:space="preserve">Posicionar en los próximos dos años la línea de diseño y comunicaciones como un servicio especializado en Marketing del sector Público, implementando nuevas tecnologías y desarrollando competencias pertinentes  </t>
  </si>
  <si>
    <t>Lograr ventas por valor de $22.653.999.400 en diseño y comunicaciones</t>
  </si>
  <si>
    <t>Agencia de Comunicaciones</t>
  </si>
  <si>
    <t>Ventas en diseño y comunicaciones</t>
  </si>
  <si>
    <t xml:space="preserve">Fortalecer el negocio de Gestión documental y así poder incrementar  % del mercado en cada año 
</t>
  </si>
  <si>
    <t>Lograr ventas por valor de $6.612.999.560 en Gestión Documental</t>
  </si>
  <si>
    <t xml:space="preserve">Grupo de Gestión Documental </t>
  </si>
  <si>
    <t>Ventas en Gestión Documental</t>
  </si>
  <si>
    <t>Ser referente y centro de información jurídica nacional, generando nuevas fuentes de ingreso que aporten a la sostenibilidad de la INC, incorporando tecnología de última generación.</t>
  </si>
  <si>
    <t>Lograr el 1% del mercado nacional en servicios de consulta normativa</t>
  </si>
  <si>
    <t>Grupo de Plataforma Jurídica</t>
  </si>
  <si>
    <t>Normogramas vendidos</t>
  </si>
  <si>
    <t>Organizar los indicadores por proceso y su matriz de medición</t>
  </si>
  <si>
    <t>Establecer la matriz de los riesgos de gestión</t>
  </si>
  <si>
    <t>Grupo de Gestión integral</t>
  </si>
  <si>
    <t>4 seguimientos</t>
  </si>
  <si>
    <t>Seguimiento realizado</t>
  </si>
  <si>
    <t>Información actualizada en el normograma</t>
  </si>
  <si>
    <t>Subgerencia Administrativa y Financiera y Oficina Asesora de Planeación</t>
  </si>
  <si>
    <t>Procedimiento implementado</t>
  </si>
  <si>
    <t>Elaborar el autodiagnóstico de Gobierno Digital</t>
  </si>
  <si>
    <t>Autodiagnóstico realizado</t>
  </si>
  <si>
    <t xml:space="preserve">Formular y/o implementar el uso y aprovechamiento de Datos Abiertos. Apropiar la Guía para el uso y aprovechamiento de Datos Abiertos en Colombia de MINTIC </t>
  </si>
  <si>
    <t xml:space="preserve">Datos Abiertos implementados </t>
  </si>
  <si>
    <t xml:space="preserve">Implementar los datos abiertos </t>
  </si>
  <si>
    <t>Cumplir los criterios de accesibilidad web, de nivel A y AA definidos en la NTC5854</t>
  </si>
  <si>
    <t>Establecer criterios de Accesibilidad  en la página WEB de conformidad con la NTC5854</t>
  </si>
  <si>
    <t>Pagina WEB con criterios de accesibilidad de conformidad con la NTC5854</t>
  </si>
  <si>
    <t>Actualizar el formulario de PQRSD</t>
  </si>
  <si>
    <t>Actualizar el procedimiento de gestión de incidencias</t>
  </si>
  <si>
    <t>Procedimiento ajustado</t>
  </si>
  <si>
    <t xml:space="preserve">Implementar un SGSI y/o MSPI que cumpla con las necesidades de seguridad de la información. </t>
  </si>
  <si>
    <t xml:space="preserve">El Registro de Activos de información es el inventario de la información pública que el sujeto obligado genere, obtenga, adquiera, transforme o controle en su calidad de tal </t>
  </si>
  <si>
    <t>Actualizar el registro de Activos de información</t>
  </si>
  <si>
    <t>Registro de Activos de Información actualizado</t>
  </si>
  <si>
    <t>OBJETIVO INSTITUCIONAL</t>
  </si>
  <si>
    <t xml:space="preserve">PROCESO ASOCIADO </t>
  </si>
  <si>
    <t>POLITICA DE GESTION Y DESEMPEÑO INSTITUCIONAL</t>
  </si>
  <si>
    <t>DIMENSIONES DEL MIPG</t>
  </si>
  <si>
    <t>ARTICULACION</t>
  </si>
  <si>
    <t>PLAN DE ACCIÓN 2021</t>
  </si>
  <si>
    <t>Actualizar, Aprobar y Socializar  el Manual de Comunicaciones</t>
  </si>
  <si>
    <t xml:space="preserve">Oficina de Sistemas y Oficina Asesora de Planeación </t>
  </si>
  <si>
    <t xml:space="preserve">Grupo Talento Humano y Oficina Asesora de Planeación </t>
  </si>
  <si>
    <t>Comité Sostenibilidad Contable</t>
  </si>
  <si>
    <t xml:space="preserve">Oficina Asesora de Planeación </t>
  </si>
  <si>
    <t>1er Trimestre</t>
  </si>
  <si>
    <t>Oficina Asesora de Planeación - Gestión Integral</t>
  </si>
  <si>
    <t>4to Trimestre</t>
  </si>
  <si>
    <t>Manual Operativo socializado y aprobado</t>
  </si>
  <si>
    <t>Manual de indicadores socializado y aprobado</t>
  </si>
  <si>
    <t xml:space="preserve">Consolidado de indicadores </t>
  </si>
  <si>
    <t>Planes de mejora establecidos con las recomendaciones del SCI</t>
  </si>
  <si>
    <t>Guía de Gestión del Riesgo socializada y aprobada</t>
  </si>
  <si>
    <t>Por el emprendimiento la formalización y la productividad</t>
  </si>
  <si>
    <t>Direccionamiento Estratégico y Planeación</t>
  </si>
  <si>
    <t xml:space="preserve">Planeación Institucional </t>
  </si>
  <si>
    <t>Direccionamiento Estratégico</t>
  </si>
  <si>
    <t>Implementar un Modelo de Gestión Basado en Resultados</t>
  </si>
  <si>
    <t xml:space="preserve">Informe de Seguimiento al Plan Estratégico </t>
  </si>
  <si>
    <t>Comité Institucional de Gestión y Desempeño</t>
  </si>
  <si>
    <t xml:space="preserve">Recaudo Total </t>
  </si>
  <si>
    <t>Gestión presupuestal y eficiencia del gasto público</t>
  </si>
  <si>
    <t xml:space="preserve">Gestión Financiera </t>
  </si>
  <si>
    <t>Información y Comunicación</t>
  </si>
  <si>
    <t>Gestión del Conocimiento y la Innovación</t>
  </si>
  <si>
    <t>Gestión de Conocimiento e Innovación</t>
  </si>
  <si>
    <t>Innovar en productos y servicios que den respuesta a las oportunidades del mercado</t>
  </si>
  <si>
    <t>Gestión por valores para Resultado</t>
  </si>
  <si>
    <t>Fortalecimiento organizacional y simplificación de procesos</t>
  </si>
  <si>
    <t>Mejorar la Gestión de Costos y Gastos</t>
  </si>
  <si>
    <t>Seguimiento y evaluación del desempeño institucional</t>
  </si>
  <si>
    <t xml:space="preserve">Evaluación de Resultados </t>
  </si>
  <si>
    <t>Seguimiento, evaluación y Mejora</t>
  </si>
  <si>
    <t>Control Interno</t>
  </si>
  <si>
    <t>Planeación institucional</t>
  </si>
  <si>
    <t>Gestión documental</t>
  </si>
  <si>
    <t>Información y comunicación</t>
  </si>
  <si>
    <t>Crear, comunicar y entregar valor</t>
  </si>
  <si>
    <t>Gestión Estratégica de Talento humano</t>
  </si>
  <si>
    <t>Talento Humano</t>
  </si>
  <si>
    <t>Transparencia, acceso a la información y lucha contra la corrupción</t>
  </si>
  <si>
    <t xml:space="preserve">Mejora la gestión de costos y gastos </t>
  </si>
  <si>
    <t>Desarrollar una cultura laborar orientada a la participación, autocontrol y sentido de pertenencia</t>
  </si>
  <si>
    <t>Por la Equidad</t>
  </si>
  <si>
    <t xml:space="preserve">Por la legalidad </t>
  </si>
  <si>
    <t>Gestión Documental y Activos Fijos</t>
  </si>
  <si>
    <t>Gestión por valores para resultado</t>
  </si>
  <si>
    <t>Desarrollar programas de fortalecimiento de capacidades en personal propio de la INC</t>
  </si>
  <si>
    <t>Transparencia, acceso a la información pública y lucha contra la corrupción</t>
  </si>
  <si>
    <t>Integrar los sistemas de información</t>
  </si>
  <si>
    <t>Gestión de las TIC</t>
  </si>
  <si>
    <t>Gobierno Digital</t>
  </si>
  <si>
    <t>Seguridad Digital</t>
  </si>
  <si>
    <t>Alianza contra la corrupción: tolerancia cero con los corruptos</t>
  </si>
  <si>
    <t>Actualizar, Aprobar y Socializar  el Manual Operativo</t>
  </si>
  <si>
    <t>Pacto por una gestión pública efectiva</t>
  </si>
  <si>
    <t>Transversales</t>
  </si>
  <si>
    <t>Implementar la planeación estratégica de la entidad</t>
  </si>
  <si>
    <t>Grupo de Gestión Financiera-Líder de Presupuesto</t>
  </si>
  <si>
    <t>Reposicionar la Imagen corporativa de la Imprenta Nacional</t>
  </si>
  <si>
    <t>Formular, aprobar y socializar Política de Transparencia, acceso a la información, y lucha contra la corrupción</t>
  </si>
  <si>
    <t>Política aprobada y socializada</t>
  </si>
  <si>
    <t>Formular, aprobar y socializar Política de Conocimiento e innovación</t>
  </si>
  <si>
    <t xml:space="preserve">Formular, aprobar y socializar las Políticas Contables </t>
  </si>
  <si>
    <t>Formular, aprobar y socializar la Política de Seguimiento y evaluación del desempeño institucional</t>
  </si>
  <si>
    <t>Formular, aprobar y socializar la Política de Control Interno</t>
  </si>
  <si>
    <t>Comité Institucional de Coordinación de Control Interno</t>
  </si>
  <si>
    <t xml:space="preserve">Formular, aprobar y socializar la Política de Planeación Institucional </t>
  </si>
  <si>
    <t>Manual de Comunicaciones Socializado y aprobado</t>
  </si>
  <si>
    <t>Elaborar, aprobar y socializar la guía y seguimiento al Plan de acción</t>
  </si>
  <si>
    <t>Guía del Plan de Acción socializada y aprobada</t>
  </si>
  <si>
    <t>Actualizar, aprobar y socializar la guía de indicadores</t>
  </si>
  <si>
    <t>Establecer planes de mejora a las recomendaciones del SCI</t>
  </si>
  <si>
    <t>Actualizar, aprobar y socializar la guía de Gestión del Riesgo</t>
  </si>
  <si>
    <t>Matriz de los riesgos de gestión</t>
  </si>
  <si>
    <t xml:space="preserve">Elaborar y hacer seguimiento trimestral a los Acuerdos de Gestión de los Gerentes Públicos de la Entidad </t>
  </si>
  <si>
    <t>Jefe Oficina Asesora de Planeación y Coordinador Grupo de Desarrollo del Talento Humano</t>
  </si>
  <si>
    <t>Oficina Jurídica</t>
  </si>
  <si>
    <t xml:space="preserve">Implementar procedimiento para análisis de información Financiera </t>
  </si>
  <si>
    <t>Establecer canales de comunicación interna (denuncia anónima y Encuesta interna)</t>
  </si>
  <si>
    <t>Oficina Asesora de Planeación y Grupo de talento Humano</t>
  </si>
  <si>
    <t xml:space="preserve">Gestión de Adquisición y Almacén </t>
  </si>
  <si>
    <t>2do Trimestre</t>
  </si>
  <si>
    <t>3er Trimestre</t>
  </si>
  <si>
    <t xml:space="preserve">Actualizar la información publicada en el normograma </t>
  </si>
  <si>
    <t>Plan Institucional de Gestión Ambiental - PIGA y Control Operacional</t>
  </si>
  <si>
    <t>Objetivos Estratégicos</t>
  </si>
  <si>
    <t>Objetivo Ambiental</t>
  </si>
  <si>
    <t>Aspecto Ambiental</t>
  </si>
  <si>
    <t>Actividad(es)</t>
  </si>
  <si>
    <t>Cronograma</t>
  </si>
  <si>
    <t>% Ejecución de la actividad</t>
  </si>
  <si>
    <t>Observaciones</t>
  </si>
  <si>
    <t>Registros</t>
  </si>
  <si>
    <t>Seguimiento</t>
  </si>
  <si>
    <t>Responsable de la actividad</t>
  </si>
  <si>
    <t xml:space="preserve">7.	Disminuir el impacto ambiental de la entidad en n 1 % a través de mecanismos orientados a la optimización de recursos naturales e insumos en los próximos 2 años, en el marco de responsabilidad social. </t>
  </si>
  <si>
    <t>Cumplimiento de la normatividad ambiental vigente y demás requisitos</t>
  </si>
  <si>
    <t>Registro de indicadores I.D.A.E.</t>
  </si>
  <si>
    <t>Realizar seguimiento, evaluación con el fin de contribuir a la mejora continua de la  organización y garantizar la calidad en el reporte, trazabilidad y medición de los indicadores de gestion de la HERRAMIENTA GAE , que se registran en el informe a la Secretaría Distrital de Ambiente.</t>
  </si>
  <si>
    <t>Registro unificados del periodo anterior (2019) de lo insumos, materia prima, consumo de rescursos naturales(agua,energia,gas,gasolina entre otros) inversion al SGA, generacion de los diferentes residuos generados de las diferentes areas.</t>
  </si>
  <si>
    <t>20 de febrero de 2021</t>
  </si>
  <si>
    <t>Subgerentes, Coordinadores, lideres y responsables procesos
Analista de Gestión Ambiental</t>
  </si>
  <si>
    <t>Registro único ambiental</t>
  </si>
  <si>
    <t>Diligenciamiento del RUA Registro Único Ambiental Sector manufacturero. (Debe presentarse antes del 31 de marzo de cada año y puede ser diligenciado durante todo el año)</t>
  </si>
  <si>
    <t>Registro en pagina web de consolidación del informe solicitado</t>
  </si>
  <si>
    <t>01 de marzo de 2021</t>
  </si>
  <si>
    <t xml:space="preserve"> -Analista de Gestión Ambiental</t>
  </si>
  <si>
    <t>Programa PREAD SDA</t>
  </si>
  <si>
    <t xml:space="preserve">Diligenciamiento de los formatos de Inscripcion del Programa PREAD de la Secretaria Distrital de Ambiente. (Debe presentarse  en el mes de Febrero)
</t>
  </si>
  <si>
    <t xml:space="preserve"> - Registro de inscripción
- Se verificara con carta de aceptacion al programa </t>
  </si>
  <si>
    <t>25 de febrero de 2021</t>
  </si>
  <si>
    <t>Rendición de cuentas  SIGEP</t>
  </si>
  <si>
    <t xml:space="preserve">Diligenciamiento de los formatos de Rendicion de Cuentas a la CONTRALORIA GENERAL- Valoración Económica de Bienes, Servicios Ambientales y Recursos Naturales
Encuesta Ambiental Industrial. (Debe presentarse  en el mes de Febrero)
</t>
  </si>
  <si>
    <t xml:space="preserve">Registro en pagina web de consolidación del informe solicitado 
Registro Oficina de Planeacion </t>
  </si>
  <si>
    <t>28 de febrero de 2021</t>
  </si>
  <si>
    <t xml:space="preserve">Rendición de cuentas </t>
  </si>
  <si>
    <t xml:space="preserve">Diligenciamiento del DANE Encuesta Ambiental Industrial. (Debe presentarse  en el mes de agosto)
</t>
  </si>
  <si>
    <t>Agosto 31 de 2021</t>
  </si>
  <si>
    <t xml:space="preserve">Uso de publicidad fija y móvil </t>
  </si>
  <si>
    <t>Inscripción de la publicidad fija y móvil</t>
  </si>
  <si>
    <t xml:space="preserve"> - Registro de inscripción
- Se verificara semestralmente su cumplimiento</t>
  </si>
  <si>
    <t>Control de Aspectos Ambientales</t>
  </si>
  <si>
    <t xml:space="preserve">Realizar un simulacro ambiental en las instalaciones de la entidad. Con la Brigadad de Emergencia de la INC
</t>
  </si>
  <si>
    <t>informe del simulacro
- fotos de la actividad</t>
  </si>
  <si>
    <t xml:space="preserve"> Conservar la Certificacción del programa PREAD de la Secretaria Distrital de Ambiente</t>
  </si>
  <si>
    <t>Mantener los requisitos del programa PREAD,  de acuerdo al plan de trabajo establecido  por la Secrtetaria Distrital Ambiental  y presentación a Auditoría.</t>
  </si>
  <si>
    <t xml:space="preserve"> -  Registro de Asistencia a reuniones, foros, talleres  del programa PREAD.
 - Entrega de trabajos y documentos solicitados por la SDA.
 -Informe de la Auditoria realizada por la Secrtetaria Distrital Ambiental  </t>
  </si>
  <si>
    <t xml:space="preserve"> Mensual </t>
  </si>
  <si>
    <t xml:space="preserve"> - Jefe Oficina Asesora de Planeación
 - Coordinador Grupo de Apoyo a la Mejora Continua
 - Analista de Gestión Ambiental</t>
  </si>
  <si>
    <t>Realizar la semana Ecoambiental en las instalaciones de la entidad.
.</t>
  </si>
  <si>
    <t xml:space="preserve"> -  Registro de  sensibilizacion al pérsonal a participar.
 - Instalar puntos para la recoleccion de los diferentes puntos de recoleccion al interior de la entidad.
Asistencia a reuniones, foros, talleres  del programa PREAD.
 - Entrega de trabajos y documentos solicitados por la SDA.
 -Informe de la Auditoria realizada por la Secrtetaria Distrital Ambiental  </t>
  </si>
  <si>
    <t xml:space="preserve">Anual </t>
  </si>
  <si>
    <t xml:space="preserve"> - Coordinador Grupo de Apoyo a la Mejora Continua
 - Analista de Gestión Ambiental
 - Pasante Ambiental</t>
  </si>
  <si>
    <t>Participar en los diferentes talleres o foros programados por la Secretaria Distrital de Ambiente del Programa PREAD.- PRO-REDES</t>
  </si>
  <si>
    <t xml:space="preserve"> -  Registro de Asistencia a reuniones, foros, talleres  del programa PREAD.
 - Entrega de trabajos y documentos solicitados por la SDA.</t>
  </si>
  <si>
    <t xml:space="preserve"> Analista de Gestión Ambiental
 - Pasante Ambiental</t>
  </si>
  <si>
    <t>Participar en la Semana Ecoambiental  programada por la Secretaria Distrital de Ambiente del Programa PREAD.</t>
  </si>
  <si>
    <t>Auditoria programada por la Secretaria Distrital de Ambiente del Programa PREAD.</t>
  </si>
  <si>
    <t xml:space="preserve"> -  Informe de la auditoria  realizada por la Secretaria Distrital de Ambiente del Programa PREAD.</t>
  </si>
  <si>
    <t>1. Implementar estrategias de Gestión que conlleven al uso ecoeficiente y racional de los recursos utilizados.</t>
  </si>
  <si>
    <t>Uso / consumo de agua</t>
  </si>
  <si>
    <t xml:space="preserve"> - Realizar el seguimiento al cumplimiento del programa de ahorro y uso eficiente del agua </t>
  </si>
  <si>
    <t xml:space="preserve"> - Registro de seguimiento </t>
  </si>
  <si>
    <t xml:space="preserve"> - Coordinador de Mantenimiento
 - Analista de Gestión Ambiental</t>
  </si>
  <si>
    <t xml:space="preserve"> - Realizar el seguimiento al cumplimiento del mantenimiento de tanques de agua potable cada 6 meses.</t>
  </si>
  <si>
    <t xml:space="preserve"> - Programa de Mantenimiento
- informes del Proveedor</t>
  </si>
  <si>
    <t xml:space="preserve"> -  Realizar el seguimiento al cumplimiento del mantenimiento a la infraestructura sanitaria y atender oportunamente reporte de fugas</t>
  </si>
  <si>
    <t xml:space="preserve"> - Programa de Mantenimiento de infraestructura.
- informes del contratista mensuales del mantenimiento de la infraestructura  sanitaria </t>
  </si>
  <si>
    <t xml:space="preserve"> - Realizar el seguimiento en las facturas del consumo cancelado por la entidad.</t>
  </si>
  <si>
    <t xml:space="preserve"> - Facturas de la empresa prestadora del servicio de Agua Potable</t>
  </si>
  <si>
    <t>Bimestral</t>
  </si>
  <si>
    <t xml:space="preserve"> - Coordinador de Centro de Documentacion 
 - Analista de Gestión Ambiental</t>
  </si>
  <si>
    <t>Uso / consumo de energia</t>
  </si>
  <si>
    <t xml:space="preserve"> - Realizar el seguimiento al cumplimiento del programa de ahorro y uso eficiente energía</t>
  </si>
  <si>
    <t xml:space="preserve"> -  Realizar el seguimiento al cumplimiento del Proyecto NAMA de la CAMARA DE COMERCIO- EFICIENCIA ENERGETICA</t>
  </si>
  <si>
    <t xml:space="preserve"> - Facturas de la empresa prestadora del servicio de Energia</t>
  </si>
  <si>
    <t>2, Prevenir, controlar y mitigar los impactos ambientales.</t>
  </si>
  <si>
    <t xml:space="preserve">Generación de residuos peligrosos </t>
  </si>
  <si>
    <t>Seguimiento a la recolección y entrega de residuos peligrosos solidos</t>
  </si>
  <si>
    <t xml:space="preserve"> - Se realiza acta de entrega y verificación de vehículo para el transporte.
- Se solicita certificado de disposición al gestor</t>
  </si>
  <si>
    <t xml:space="preserve"> - Supervisor del contrato
 - Analista de Gestión Ambiental</t>
  </si>
  <si>
    <t>Seguimiento a la recolección y entrega de residuos peligrosos liquidos</t>
  </si>
  <si>
    <t>Cuatrimestral</t>
  </si>
  <si>
    <t xml:space="preserve">Seguimiento a la recolección y entrega de residuos peligrosos liquidos de la procesadora de planchas del CTP </t>
  </si>
  <si>
    <r>
      <t>Seguimiento a la recolección y entrega de luminarias</t>
    </r>
    <r>
      <rPr>
        <sz val="10"/>
        <color indexed="10"/>
        <rFont val="Arial"/>
        <family val="2"/>
      </rPr>
      <t xml:space="preserve">  </t>
    </r>
  </si>
  <si>
    <t>Seguimiento a la recolección y entrega al proveedor de tarros  vacíos de tintas</t>
  </si>
  <si>
    <t>Seguimiento a la recolección y entrega de tóner</t>
  </si>
  <si>
    <t xml:space="preserve">7.	Disminuir el impacto ambiental de la entidad n un  1 % a través de mecanismos orientados a la optimización de recursos naturales e insumos en los próximos 2 años, en el marco de responsabilidad social. </t>
  </si>
  <si>
    <t xml:space="preserve">Generación de residuos  </t>
  </si>
  <si>
    <t xml:space="preserve">Seguimiento a la recolección y entrega de estibas </t>
  </si>
  <si>
    <t>Seguimiento a la recolección y entrega de Mantillas</t>
  </si>
  <si>
    <t>Generación de residuos  Peligrosos</t>
  </si>
  <si>
    <t>Seguimiento a la recolección y entrega de RAEES</t>
  </si>
  <si>
    <t>Seguimiento a la recolección y entrega de aceites usados</t>
  </si>
  <si>
    <t xml:space="preserve"> - Se realiza acta de entrega y verificación de vehículo para el transporte.
- Se solicita certificado de disposición al gestor
 - Actas de entrega de residuos
 - Factura de venta</t>
  </si>
  <si>
    <t xml:space="preserve"> - Supervisor del contrato
 -Analista de Gestión Ambiental</t>
  </si>
  <si>
    <t>Generación de residuos  Ordinarios</t>
  </si>
  <si>
    <t xml:space="preserve">Seguimiento a la recolección y entrega de residuos ordinarios
Programa continuado de capacitacion y visitas tecnicas de inspeccion  </t>
  </si>
  <si>
    <t xml:space="preserve"> - Se inspección a los cuartos de almacenamiento de residuos ordinarios.
- Se realiza seguimiento a la clasificación,  pesaje y entrega del retal</t>
  </si>
  <si>
    <t xml:space="preserve"> - Inspección de actividades de clasificación de residuos en la empresa y generación de acciones si es necesario.
 - Realizar inspecciones  semanales a los puntos ecologicos y sitios de almecenamiento de residuos para verificar su correcta separación y almacenamiento.
Manejo de residuos solidos </t>
  </si>
  <si>
    <t xml:space="preserve"> - Informes de inspección
 - Lista de Chequeo</t>
  </si>
  <si>
    <t xml:space="preserve"> - Analista de Gestión Ambiental  
 - Pasante Ambiental</t>
  </si>
  <si>
    <t>3. Disponer y aprovechar adecuadamente los
residuos reciclables generados en La
Entidad</t>
  </si>
  <si>
    <t>Generación de residuos Aprovechables</t>
  </si>
  <si>
    <t xml:space="preserve"> - Realizar sensibilizacion sobre el uso adecuado de los puntos ecológicos ubicados en las diferentes grupos de la entidad. </t>
  </si>
  <si>
    <t xml:space="preserve"> - Registro de seguimiento 
 - Actas de entrega de Residuos</t>
  </si>
  <si>
    <t xml:space="preserve"> - Analista de Gestión Ambiental 
 - Pasante Ambiental</t>
  </si>
  <si>
    <t xml:space="preserve"> - Seguimiento en la clasificacion y separacion en los diferentes cuartos de almacenamiento de residuos aprovechables de la Entidad</t>
  </si>
  <si>
    <t xml:space="preserve"> - Realizar entregas de residuos aprovechables a los diferentes proveedores</t>
  </si>
  <si>
    <t xml:space="preserve"> - Realizar el seguimiento y entrega del sobrante del proceso productivo al contratista</t>
  </si>
  <si>
    <t xml:space="preserve"> - Registro de seguimiento 
 - Actas de entrega de residuos
 - Factura de venta</t>
  </si>
  <si>
    <t xml:space="preserve"> - Realizar informe de gestion de los residuos aprovechables</t>
  </si>
  <si>
    <t xml:space="preserve"> - Registro de seguimiento 
 - Informe mensual a la Oficina de Planeacion</t>
  </si>
  <si>
    <t xml:space="preserve"> - Analista de Gestión Ambiental 
 </t>
  </si>
  <si>
    <t>Prevenir, controlar y mitigar los impactos ambientales</t>
  </si>
  <si>
    <t>Aplicación de plaguicidas sobre el suelo</t>
  </si>
  <si>
    <t xml:space="preserve"> -  Realizar el seguimiento al cumplimiento del mantenimiento de plaguicidas y asegurar que se incluyen todos los requisitos de ley
 - Requerir al proveedor del servicio, en la medida de lo posible, uso de productos para control de plagas en las zonas verdes que no sean tóxicos</t>
  </si>
  <si>
    <t xml:space="preserve"> - Programa de Mantenimiento de infraestructura.
- Informes del contratista del mantenimiento de fumigacion
- Registro del carné de aplicadores para quienes realizan la actividad</t>
  </si>
  <si>
    <t xml:space="preserve"> - Coordinador de Mantenimiento
- Analista de Gestión Ambiental</t>
  </si>
  <si>
    <t xml:space="preserve"> -  Realizar el seguimiento al cumplimiento del mantenimiento  de las zonas verdes.</t>
  </si>
  <si>
    <t xml:space="preserve"> - Programa de Mantenimiento de infraestructura.
- informes del contratista mensuales del mantenimiento </t>
  </si>
  <si>
    <t>Emisión en fuentes móviles</t>
  </si>
  <si>
    <t xml:space="preserve"> -  Realizar el seguimiento al cumplimiento 
de la normtividad vigente para uso y mantenimiento de vehículos
del contrato de  mantenimiento de los vehiculos y montacargas de la entidad..</t>
  </si>
  <si>
    <t xml:space="preserve"> - Certificado de gases de los Vehiculos
- Informe de mantenimientos a vehiculos</t>
  </si>
  <si>
    <t xml:space="preserve"> -Coordinador del Grupo Centro de documentación 
 - Coordinador despachos
 - Coordinador almacen
- Analista de Gestión Ambiental</t>
  </si>
  <si>
    <t xml:space="preserve"> -  Realizar el seguimiento al  consumo de combustible de los vehiculos, Plantas Electricas y montacargas de la entidad..</t>
  </si>
  <si>
    <t xml:space="preserve"> - Registro de consumo de combustible mensual por cada dependencia.
 - factura de cancelacion mensual del combustible utilizado por cada vehiculo</t>
  </si>
  <si>
    <t xml:space="preserve"> -Coordinador del Grupo de Gestión Documental 
 - Coordinador despachos
 - Coordinador almacen
- Analista de Gestión Ambiental</t>
  </si>
  <si>
    <t>Mantenimiento e impermeabilización del tanque de almacenamiento de aguas industriales del proceso productivo de la subgerencia de producción</t>
  </si>
  <si>
    <t xml:space="preserve"> - Programa de Mantenimiento de infraestructura.
- Informe del contratista  del mantenimiento 
-</t>
  </si>
  <si>
    <t xml:space="preserve"> - Analista de Gestión Ambiental
 - Coordinador Mantenimiento</t>
  </si>
  <si>
    <t xml:space="preserve">Generación de residuos ordinarios </t>
  </si>
  <si>
    <r>
      <t>Elementos para organización y almacenamiento de residuos</t>
    </r>
    <r>
      <rPr>
        <sz val="10"/>
        <rFont val="Arial"/>
        <family val="2"/>
      </rPr>
      <t xml:space="preserve"> (</t>
    </r>
    <r>
      <rPr>
        <sz val="10"/>
        <color indexed="8"/>
        <rFont val="Arial"/>
        <family val="2"/>
      </rPr>
      <t>canecas y otros)</t>
    </r>
  </si>
  <si>
    <t xml:space="preserve">Requerimiento de compra </t>
  </si>
  <si>
    <t xml:space="preserve"> - Analista de Gestión Ambiental</t>
  </si>
  <si>
    <t>Actualizar la Matriz aspecto e impactos ambientales</t>
  </si>
  <si>
    <t xml:space="preserve"> - Matriz actualizada</t>
  </si>
  <si>
    <t xml:space="preserve"> - Analista de Gestión Ambiental  - Asesoría interna o externa.</t>
  </si>
  <si>
    <t>Actualizar la Matriz requisitos legales</t>
  </si>
  <si>
    <t xml:space="preserve"> - Realizar la Auditoria ambiental interna  en cumplimiento de los requsitos establecidos en el sistema</t>
  </si>
  <si>
    <t xml:space="preserve"> - Informe de la Auditoria</t>
  </si>
  <si>
    <t xml:space="preserve"> - Realizar la evaluación del cumplimiento de los requsitos legales establecidos en la matriz</t>
  </si>
  <si>
    <t xml:space="preserve"> - Informe de la evaluación en la matriz legal</t>
  </si>
  <si>
    <t xml:space="preserve"> - Realizar la verificacion de los requisitos legales ambientales en los diferentes procesos de contratacion, contratos, ordenes de servicio,ordenes de compra.</t>
  </si>
  <si>
    <t xml:space="preserve"> - Formato de control y seguimiento</t>
  </si>
  <si>
    <t xml:space="preserve"> - Analista de Gestión Ambiental
    Pasante Ambiental</t>
  </si>
  <si>
    <t xml:space="preserve"> - Realizar seguimiento a los programas e indicadores establecidos para los temas ambientales en la empresa</t>
  </si>
  <si>
    <t xml:space="preserve"> - Informe del seguimiento entregado a la oficina de planeacion</t>
  </si>
  <si>
    <t>Actualizar Plan Institucional  de Gestion Ambiental</t>
  </si>
  <si>
    <t xml:space="preserve"> - Plan actualizado</t>
  </si>
  <si>
    <t xml:space="preserve"> - Realizar seguimiento al programa de capacitación establecido para los temas ambientales en la empresa
Induccion ambiental proveedores y personal de planta</t>
  </si>
  <si>
    <t xml:space="preserve"> - Informe del seguimiento </t>
  </si>
  <si>
    <t xml:space="preserve"> - Coordinador del Grupo Talento Humano
Analista de Gestión Ambiental</t>
  </si>
  <si>
    <t>PORCENTAJE DE CUMPLIMIENTO %</t>
  </si>
  <si>
    <t>Actividad programada</t>
  </si>
  <si>
    <t>Actividad realizada</t>
  </si>
  <si>
    <t>Actividad reprogramada</t>
  </si>
  <si>
    <t>Actividad no realizada</t>
  </si>
  <si>
    <t>JUAN GABRIEL AVENDAÑO</t>
  </si>
  <si>
    <t>Gerente General</t>
  </si>
  <si>
    <t>PLAN INSTITUCIONAL DE ARCHIVO 2021</t>
  </si>
  <si>
    <t>Entregable o Indicador</t>
  </si>
  <si>
    <t>% Avance</t>
  </si>
  <si>
    <t xml:space="preserve">OBSERVACIONES </t>
  </si>
  <si>
    <t>Título V de la Ley 594 de 2000, parcialmente los artículos 58 y 59 de la Ley 1437 de 2011 - Artículo 2.8.7.2.3. Decreto 1080/2015</t>
  </si>
  <si>
    <t xml:space="preserve">Actualización del Diagnóstico Integral de Archivo </t>
  </si>
  <si>
    <t>Documento Físico Original, avalado por (1) Profesional en Archivística y/o Bibliotecología y/o Ciencias de la Información y Comité Institucional de Gestión y Desempeño o quien haga sus veces para la aprobación y publicación</t>
  </si>
  <si>
    <t>Título V de la Ley 594 de 2000, parcialmente los artículos 58 y 59 de la Ley 1437 de 2011 -Artículo 2.8.2.5.8 Decreto 1080/2015</t>
  </si>
  <si>
    <t xml:space="preserve">No. instrumentos archivísticos actualizados / No. instrumentos archivísticos requeridos </t>
  </si>
  <si>
    <t>Artículo 2.8.2.5.8 Decreto 1080/2015</t>
  </si>
  <si>
    <t>Actualizar, aprobar y socializar los flujos documentales y la descripción de funciones de las Dependencias para consolidar el Sistema de Gestión Documental</t>
  </si>
  <si>
    <t xml:space="preserve">Contar con los flujos documentales y la descripción de funciones de las Dependencias debidamente documentados para aprobación y socialización </t>
  </si>
  <si>
    <t>Documento Físico Original aprobado por las instancias respectivas y debidamente socializado</t>
  </si>
  <si>
    <t xml:space="preserve">Grupo de Gestión Documental y Activos Fijos/Subgerencia Administrativa y Financiera/Oficina de Planeación </t>
  </si>
  <si>
    <t xml:space="preserve">Capitulo VII - Gestión del Documento Electrónico de Archivo Decreto 1080/2015 - Artículo 2.8.2.7.1 y ss.  </t>
  </si>
  <si>
    <t>No. de actividades realizadas / No. actividades programadas</t>
  </si>
  <si>
    <t xml:space="preserve">Capitulo VII - Gestión del Documento Electrónico de Archivo Decreto 1080/2015 - Artículo 2.8.2.7.1 y ss. </t>
  </si>
  <si>
    <t xml:space="preserve">Garantizar el mantenimiento mensual de la herramienta de gestión documental ORFEO </t>
  </si>
  <si>
    <t>No. Mantenimientos Realizados / No. Mantenimientos Programados</t>
  </si>
  <si>
    <t>Artículo 2.8.2.2.4. Inventarios de documentos Decreto 1080/2015</t>
  </si>
  <si>
    <t>No. Total Inventarios Documentales actualizados / No.Total de dependencias con TRD aprobadas</t>
  </si>
  <si>
    <t xml:space="preserve">Ley 594/2000 y demás Decretos reglamentarios </t>
  </si>
  <si>
    <t>No Funcionarios capacitados/Total funcionarios x 100</t>
  </si>
  <si>
    <t>Grupo de Gestión Documental y Activos Fijos /Grupo Talento Humano</t>
  </si>
  <si>
    <t>FECHA DE ACTUALIZACION: 31/12/2020</t>
  </si>
  <si>
    <t>METAS 2021</t>
  </si>
  <si>
    <t>En el presupuesto de ingresos, a 31 de diciembre de 2021, haber recaudado el 100% del presupuesto apropiado $56.005.034.00</t>
  </si>
  <si>
    <t>Oficina Asesora de Planeación - Oficina de Control Interno</t>
  </si>
  <si>
    <t>PLAN DE TRABAJO  SISTEMA DE GESTION DE SEGURIDAD Y SALUD EN EL TRABAJO  2021</t>
  </si>
  <si>
    <t>PLAN ANTICORRUPCIÓN Y ATENCIÓN AL CIUDADANO 2021</t>
  </si>
  <si>
    <t>1. Política de administración de riesgos</t>
  </si>
  <si>
    <t>1.1.1</t>
  </si>
  <si>
    <t>Incluir dentro de la Política de Riesgos el daño antijurídico y continuidad del negocio</t>
  </si>
  <si>
    <t>Política de riesgos actualizada</t>
  </si>
  <si>
    <t>Política actualizada</t>
  </si>
  <si>
    <t>Oficina Asesora de Planeación - Grupo de Gestión Integral</t>
  </si>
  <si>
    <t>1.1.2</t>
  </si>
  <si>
    <t xml:space="preserve">Socializar la política de riesgos actualizada </t>
  </si>
  <si>
    <t>Nueva política de riesgos socializada</t>
  </si>
  <si>
    <t>Política socializada</t>
  </si>
  <si>
    <t>1.1.3</t>
  </si>
  <si>
    <t>Aprobar la política de riesgos actualizada</t>
  </si>
  <si>
    <t xml:space="preserve">Política de riesgos aprobada </t>
  </si>
  <si>
    <t>Política aprobado</t>
  </si>
  <si>
    <t xml:space="preserve">Gestionar una capacitación sobre riesgos </t>
  </si>
  <si>
    <t>Realizar la capacitación sobre riesgos</t>
  </si>
  <si>
    <t>1.3.3</t>
  </si>
  <si>
    <t xml:space="preserve">Adelantar campaña de socialización de los controles asociados a mitigar los riesgos de corrupción </t>
  </si>
  <si>
    <t>Campaña de socialización de los controles de los riesgos de corrupción</t>
  </si>
  <si>
    <t>Una campaña de socialización</t>
  </si>
  <si>
    <t>1.5.1</t>
  </si>
  <si>
    <t>1.5.2</t>
  </si>
  <si>
    <t>Presentar el informe de seguimiento en el Comité Institucional de Control Interno</t>
  </si>
  <si>
    <t>Presentar cada seguimiento ante el CICCI</t>
  </si>
  <si>
    <t xml:space="preserve">Acta del Comité </t>
  </si>
  <si>
    <t>CICCI</t>
  </si>
  <si>
    <t>Verificar que las OPA's  estén actualizadas y operando en la plataforma SUIT</t>
  </si>
  <si>
    <t>Informe de verificación de OPA en el SUIT</t>
  </si>
  <si>
    <t>Informe trimestral realizado</t>
  </si>
  <si>
    <t>Publicar información relevante sobre la misión, productos y servicios que presta la INC en la página Web</t>
  </si>
  <si>
    <t xml:space="preserve">Publicar en la Página WEB  información de Imprenta Nacional </t>
  </si>
  <si>
    <t xml:space="preserve">Hacer por lo menos una publicación trimestral en Página WEB </t>
  </si>
  <si>
    <t>Comité de Gestión y desempeño</t>
  </si>
  <si>
    <t xml:space="preserve">Publicar  anualmente en la pagina WEB el informe al congreso </t>
  </si>
  <si>
    <t xml:space="preserve">Verificar anualmente la publicación del informe al congreso </t>
  </si>
  <si>
    <t xml:space="preserve">Informe al congreso </t>
  </si>
  <si>
    <t xml:space="preserve">Grupo de Contabilidad - Subgerencia Administrativa y Financiera </t>
  </si>
  <si>
    <t>3.1.5</t>
  </si>
  <si>
    <t>Publicar  trimestralmente la ejecución presupuestal</t>
  </si>
  <si>
    <t>Publicación de la ejecución presupuestal en la pagina WEB</t>
  </si>
  <si>
    <t>Informes de ejecución presupuestal</t>
  </si>
  <si>
    <t xml:space="preserve">Grupo de Presupuesto - Subgerencia Administrativa y Financiera </t>
  </si>
  <si>
    <t>4 Publicaciones</t>
  </si>
  <si>
    <t>3.1.6</t>
  </si>
  <si>
    <t>Caracterización de los grupos de valor interno</t>
  </si>
  <si>
    <t>Caracterización documentada</t>
  </si>
  <si>
    <t>Grupo de Gestión Integral</t>
  </si>
  <si>
    <t>Elaborar informe cuatrimestral sobre el monitoreo de las publicaciones de todas las fases de contratación  en SECOP</t>
  </si>
  <si>
    <t xml:space="preserve">Estructurar e implementar el procedimiento de servicio al ciudadano al interior de la entidad. </t>
  </si>
  <si>
    <t>Tener un procedimiento de Servicio al ciudadano implementado</t>
  </si>
  <si>
    <t>Oficina Asesora de Planeación -  Grupo de Gestión Integral</t>
  </si>
  <si>
    <t>Oficina de Sistemas</t>
  </si>
  <si>
    <t xml:space="preserve">Realizar la caracterización de ciudadanos, usuarios o grupos atendidos por la INC de la línea de Impresión Gráfica </t>
  </si>
  <si>
    <t>Elaborar la ficha resumen de la caracterización de ciudadanos atendidos por la INC en la línea Impresión gráfica</t>
  </si>
  <si>
    <t>Monitorear y socializar el cumplimiento de la ley de transparencia y acceso a la información.</t>
  </si>
  <si>
    <t>Incrementar el 2 puntos el nivel de cumplimento del ITA ( 91 puntos)</t>
  </si>
  <si>
    <t>Resultado del Índice  ITA</t>
  </si>
  <si>
    <t>Establecer el esquema de publicación de la página WEB de acuerdo a la normatividad vigente</t>
  </si>
  <si>
    <t>Esquema de publicación de la página WEB</t>
  </si>
  <si>
    <t>Esquema de publicación de la página WEB creado</t>
  </si>
  <si>
    <t>5.1.4</t>
  </si>
  <si>
    <t>Realizar seguimiento a los contenidos del enlace transparencia, de acuerdo con el Esquema de publicación de información</t>
  </si>
  <si>
    <t>Validar la lista chequeo cuatrimestralmente a los contenidos del enlace transparencia</t>
  </si>
  <si>
    <t>Listas validadas</t>
  </si>
  <si>
    <t>5.2</t>
  </si>
  <si>
    <t>Acto administrativo que contenga:  
* El Inventario de activos de información.
* Índice de información clasificada y reservada.
* Esquema de Publicación de información</t>
  </si>
  <si>
    <t xml:space="preserve">Resolución debidamente legalizada </t>
  </si>
  <si>
    <t xml:space="preserve">Documento legalizado </t>
  </si>
  <si>
    <t xml:space="preserve">Oficina de Sistemas e informática - Oficina Asesora de Planeación- Oficina Asesora Jurídica - Grupo de Gestión Documental </t>
  </si>
  <si>
    <t xml:space="preserve">Atender en los términos de ley y acuerdos de niveles de servicio las PQRSD recibidos en la Imprenta </t>
  </si>
  <si>
    <t>Publicación cuatrimestral informe PQRSD</t>
  </si>
  <si>
    <t xml:space="preserve">Campañas de socialización del código de integridad. </t>
  </si>
  <si>
    <t>PLAN ESTRATÉGICO  DE TALENTO HUMANO  AÑOS 2021</t>
  </si>
  <si>
    <t>Ítem</t>
  </si>
  <si>
    <t xml:space="preserve">Definir las políticas de Gestión del Talento Humano, Integridad y Gestión del Conocimiento </t>
  </si>
  <si>
    <t xml:space="preserve">Elaborar, aprobar y Socializar las 3 políticas relacionadas con la Gestión del Talento Humano </t>
  </si>
  <si>
    <t xml:space="preserve">Políticas elaboradas, aprobadas y socializadas </t>
  </si>
  <si>
    <t xml:space="preserve">Diligenciar el autodiagnóstico de la Política de Gestión del Talento Humano </t>
  </si>
  <si>
    <t xml:space="preserve">Mejorar en 2 puntos porcentuales el grado de madurez de la Gestión del Talento Humano en la Imprenta Nacional </t>
  </si>
  <si>
    <t>(Porcentaje de Madurez de la gestión de talento Humano +2% )/ % de madurez de la Gestión de talento Humano en el 2020</t>
  </si>
  <si>
    <t>Asegurar el cumplimiento de los requisitos del perfil requerido, los establecidos en la Ley y las competencias para el cargo. El proceso incluye la inducción y entrenamiento</t>
  </si>
  <si>
    <t xml:space="preserve">El 100% de los servidores públicos que ingresan deben tener diligenciado los formatos respectivos. </t>
  </si>
  <si>
    <t>Formatos diligenciados / nuevos servidores públicos vinculados</t>
  </si>
  <si>
    <t>Vincular la entidad personas con discapacidad (Dec 2011 de  2017)  y jóvenes sin experiencia (Dec. 2365 de 2019), permitirá no solo cumplir los requerimientos del Gobierno, sino contribuir con la responsabilidad social de la entidad.</t>
  </si>
  <si>
    <t>Vincular a dos personas en cada una de estas condiciones a 31 de diciembre de 2021</t>
  </si>
  <si>
    <t xml:space="preserve">Publicar seguimiento por áreas del cumplimento de este deber delos servidores públicos </t>
  </si>
  <si>
    <t>Establecer el cronograma de actividades para la socialización e interiorización del Código de Integridad por parte de los todos los servidores y garantizar su cumplimiento en el ejercicio de sus funciones</t>
  </si>
  <si>
    <t>Avance del cronograma para la socialización e interiorización del Código de integridad</t>
  </si>
  <si>
    <t>% de avance del cronograma / 100%</t>
  </si>
  <si>
    <t xml:space="preserve">Actualizar el Manual de Funciones y Competencias de los Empleados Públicos. </t>
  </si>
  <si>
    <t>Actualizar el Manual de actividades y roles de cargos de los Trabajadores Oficiales. Actualizar los Perfiles de cargos</t>
  </si>
  <si>
    <t xml:space="preserve">Diseñar proyecto de manual de actividades </t>
  </si>
  <si>
    <t>Proyecto presentado al CRL</t>
  </si>
  <si>
    <t>Caracterizar la población-trabajadores (género, edad, estado civil, nivel de escolaridad, habilidades,  tiempo de servicio, número de hijos, trazabilidad de aspectos administrativos, pre pensionados, cabezas de familia, limitaciones físicas, fuero sindical, etc.).</t>
  </si>
  <si>
    <t xml:space="preserve">Gestión del conocimiento </t>
  </si>
  <si>
    <t xml:space="preserve">Organizar una feria del conocimiento Institucional </t>
  </si>
  <si>
    <t xml:space="preserve">Realizar una feria del conocimiento institucional </t>
  </si>
  <si>
    <t xml:space="preserve">Feria realizada </t>
  </si>
  <si>
    <t>Evaluación Gestión por resultados</t>
  </si>
  <si>
    <t>Contar con un mecanismo para medir  la gestión de resultados de los Trabajadores Oficiales, para el fortalecimiento de la competencia</t>
  </si>
  <si>
    <t>Contar con una herramienta para la medición de la gestión de resultados revisado por el CRL</t>
  </si>
  <si>
    <t>Herramienta revisada (Acta del CRL)</t>
  </si>
  <si>
    <t>Conocer la percepción de los servidores acerca de los procesos, estructura y talento humano de la empresa</t>
  </si>
  <si>
    <t>Gerencia, Grupo Talento Humano - Subgerencia Administrativa y Financiera</t>
  </si>
  <si>
    <t>PLAN DE BIENESTAR 2021</t>
  </si>
  <si>
    <t xml:space="preserve">Identificar las necesidades de bienestar y consolidar estadísticas de los eventos de bienestar </t>
  </si>
  <si>
    <t xml:space="preserve">Estudio de análisis de necesidades y elaborar programa de bienestar de actividades </t>
  </si>
  <si>
    <t>Programa de bienestar ajustado</t>
  </si>
  <si>
    <t xml:space="preserve">Lograr que el  50% de los trabajadores que en la actualidad les falta terminar bachillerato, alcancen a cumplir esta meta personal </t>
  </si>
  <si>
    <t xml:space="preserve">Estadísticas de beneficios al personal </t>
  </si>
  <si>
    <t xml:space="preserve">Establecer el balance social por los beneficios de los servidores públicos </t>
  </si>
  <si>
    <t>Servimos</t>
  </si>
  <si>
    <t xml:space="preserve">Establecer el proyecto para el uso del programa Servimos </t>
  </si>
  <si>
    <t xml:space="preserve">Proyecto revisado por la gerencia </t>
  </si>
  <si>
    <t>Proyecto revisado</t>
  </si>
  <si>
    <t xml:space="preserve">Pre pensionados </t>
  </si>
  <si>
    <t xml:space="preserve">Establecer e implementar el proyecto para la preparación del retiro laboral </t>
  </si>
  <si>
    <t>Proyecto aprobado por la Gerencia e implementado en un 30%</t>
  </si>
  <si>
    <t>Proyecto aprobado y avance del proyecto</t>
  </si>
  <si>
    <t>PLAN DE CAPACITACIÓN 2021</t>
  </si>
  <si>
    <t>Personal con reinducción / Personal programado</t>
  </si>
  <si>
    <t>Personal capacitado / Personal programado</t>
  </si>
  <si>
    <t>Personal con actualziación  / Personal programado</t>
  </si>
  <si>
    <t xml:space="preserve">Elaborar el diagnostico sobre necesidades de capacitación </t>
  </si>
  <si>
    <t>Establecer el Informe sobre diagnostico de Capacitación</t>
  </si>
  <si>
    <t>Informe sobre diagnostico de capacitación realizado</t>
  </si>
  <si>
    <t>Capacitar a los Servidores sobre Conflictos de Interès</t>
  </si>
  <si>
    <t>Capacitar al personal Directivos, Asesores, lìderes y Coordinadores</t>
  </si>
  <si>
    <t>Personal capacitado/personal programado</t>
  </si>
  <si>
    <t xml:space="preserve">Elaborar y desarrollar el programa de capacitación institucional </t>
  </si>
  <si>
    <t xml:space="preserve">Desarrollar el  80% del programa de capacitación institucional </t>
  </si>
  <si>
    <t xml:space="preserve">Capacitaciones realizadas / capacitaciones programadas </t>
  </si>
  <si>
    <t>Realizar el Diagnóstico Integral de Archivos en todas las dependencias de la Entidad tanto para los documentos electrónicos como para los físicos</t>
  </si>
  <si>
    <t xml:space="preserve">Actualización de los instrumentos archivísticos: POLITICA DE GESTIÓN DOCUMENTAL, PINAR, PGD y SIC </t>
  </si>
  <si>
    <t>PLAN ESTRATÉGICO DE TECNOLOGÍAS DE LA INFORMACIÓN Y COMUNICACIONES  2021</t>
  </si>
  <si>
    <t>Realizar una encuesta a los usuarios para  identificar  oportunidades de nuevos servicios  de TI.</t>
  </si>
  <si>
    <t xml:space="preserve">Documento con las necesidades consolidadas en servicios de TI
</t>
  </si>
  <si>
    <t>Documentar los servicios de computación en la nube</t>
  </si>
  <si>
    <t>Servicios de computación en la nube documentado</t>
  </si>
  <si>
    <t>Informe sobre los recursos necesarios  para iniciar la transición a Ipv6</t>
  </si>
  <si>
    <t xml:space="preserve">Implementar la nueva Intranet Corporativa limpia, funcional y con un diseño de uso fácil, con mesa de ayuda, motor de búsqueda, formularios en línea, repositorio de documentos, calendario de eventos, directorio de empleados entre otros. </t>
  </si>
  <si>
    <t>Presentar la Intranet junto con la mesa de Ayuda de la INC.</t>
  </si>
  <si>
    <t>Presentación ante la INC de la Intranet y la Mesa de Ayuda.</t>
  </si>
  <si>
    <t>Establecer la política de protección de datos personales</t>
  </si>
  <si>
    <t>Política de protección de datos personales</t>
  </si>
  <si>
    <t>Oficina de Sistemas e Informática y Grupo Talento Humano</t>
  </si>
  <si>
    <t>Sistemas de información con información estandarizada y documentada</t>
  </si>
  <si>
    <t xml:space="preserve">Oficina de Sistemas e Informática </t>
  </si>
  <si>
    <t>Formular un plan de mantenimiento para asegurar el óptimo funcionamiento de la infraestructura física y los equipos de la entidad</t>
  </si>
  <si>
    <t>Jose Gabriel Velandia</t>
  </si>
  <si>
    <t>Documentar los roles de los diferentes usuarios que hacen uso de los sistemas de información</t>
  </si>
  <si>
    <t>Documentar los roles  de usuarios delos sistemas de información</t>
  </si>
  <si>
    <t xml:space="preserve">Roles de usuario de los sistemas de información documentados </t>
  </si>
  <si>
    <t>Oficina de sistemas e informática</t>
  </si>
  <si>
    <t xml:space="preserve">Oficina de sistemas e informática y Grupo de Gestión Integral </t>
  </si>
  <si>
    <t>Cumplir los Acuerdos de Nivel de Servicio (ANS) establecidos para los servicios Tecnológicos</t>
  </si>
  <si>
    <t>Cumplimiento de los Acuerdos de Nivel de Servicio (ANS) establecidos para los servicios Tecnológicos</t>
  </si>
  <si>
    <t>Elaborar el diagnostico de la infraestructura tecnológica de la entidad para establecer la compatibilidad con el protocolo</t>
  </si>
  <si>
    <t>Informe con informe sobre el diagnostico de la infraestructura.</t>
  </si>
  <si>
    <t>Estimar los recursos necesarios para iniciar la transición a Ipv6</t>
  </si>
  <si>
    <t>Lorenzo Francisco Fuentes Castellar / Maria Liliana Navarro Martin</t>
  </si>
  <si>
    <t xml:space="preserve">Habilitar la solicitud de autorización previa en PQRSD, aceptando la política de protección de datos de la Imprenta </t>
  </si>
  <si>
    <t>Contar con la documentación técnica y funcional debidamente actualizada. Definir y aplicar la guía de los sistemas de información e incorpora especificaciones y lineamientos de usabilidad definidos por el Min TIC</t>
  </si>
  <si>
    <t>Estandarizar la información mínima de los sistemas de información (Manuales Técnicos y de Usuario, e incluir vistas de información)</t>
  </si>
  <si>
    <t>Formulario de PQRSD actualizado</t>
  </si>
  <si>
    <t xml:space="preserve">Elaborar, aprobar y socializar la Política de Gobierno Digital </t>
  </si>
  <si>
    <t xml:space="preserve">Política de Gobierno Digital aprobada y socializada </t>
  </si>
  <si>
    <t xml:space="preserve">Consolidar las necesidades de servicios de información
</t>
  </si>
  <si>
    <t>Formular Plan de mantenimiento de la Infraestructura física  y equipos de la entidad</t>
  </si>
  <si>
    <t xml:space="preserve">Plan de mantenimiento  para la infraestructura física y equipos de la entidad </t>
  </si>
  <si>
    <t>Informe de validación sobre la documentación existen del SGSI</t>
  </si>
  <si>
    <t>Actualizar, aprobar y socializar  la política de  seguridad y privacidad de la información</t>
  </si>
  <si>
    <t>Política actualizada, aprobada y socializada</t>
  </si>
  <si>
    <t>Revisar la documentación existente del sistema de gestión de seguridad de la información adelantado en periodos anterior</t>
  </si>
  <si>
    <t>Realizar el autodiagnóstico de la política de seguridad y privacidad de la información</t>
  </si>
  <si>
    <t xml:space="preserve">Autodiagnóstico realizado </t>
  </si>
  <si>
    <t>PLAN ANUAL DE ADQUISICIONES VIGENCIA 2021</t>
  </si>
  <si>
    <t>Con el fin de proceder a completar las columnas: Código UNSPSC, Duración del contrato (intervalo: días, meses, años), Modalidad de selección, Fuente de los recursos, ¿Se requieren vigencias futuras?, Estado de solicitud de vigencias futuras;vea la "Hoja de soporte" para saber cuáles son los códigos que aplican a cada columna.</t>
  </si>
  <si>
    <t>Duración del contrato (número)</t>
  </si>
  <si>
    <t>Duración del contrato (intervalo: días, meses, años)</t>
  </si>
  <si>
    <t>80121600;80121700;</t>
  </si>
  <si>
    <t xml:space="preserve">ABOGADO LABORALISTA </t>
  </si>
  <si>
    <t>LEONOR.ARIAS@IMPRENTA.GOV.CO</t>
  </si>
  <si>
    <t xml:space="preserve">AGUA EMBOTELLADA </t>
  </si>
  <si>
    <t>ASESORIAS</t>
  </si>
  <si>
    <t>AUXILIO DE DEFUNCIÓN</t>
  </si>
  <si>
    <t>BATERIAS PARA VEHICULOS</t>
  </si>
  <si>
    <t xml:space="preserve">BIENESTAR SOCIAL </t>
  </si>
  <si>
    <t>OCTAVIO.VILLAMARIN@IMPRENTA.GOV.CO</t>
  </si>
  <si>
    <t>CINTAS PEGANTES PARA EL PROCESO PRODUCTIVO</t>
  </si>
  <si>
    <t>CONTRATACION PROFESIONALES OFICINA ASESORIA JURIDICA</t>
  </si>
  <si>
    <t>DISTRIBUCION DEL DIARIO</t>
  </si>
  <si>
    <t>53101600;53101700;53101800;53101900;53111500;53111500;53111600</t>
  </si>
  <si>
    <t>DOTACION</t>
  </si>
  <si>
    <t>ELEMENTOS DE BOTIQUÍN</t>
  </si>
  <si>
    <t>46181604;53101600;53101700;53101800;53101900;53111500;53111500;53111600</t>
  </si>
  <si>
    <t>ELEMENTOS DE SEGURIDAD INDUSTRIAL. INCLUYE DOTACIÓN POR SST  (ROPA DE TRABAJO, BOTAS  PARA TRABAJADORES DE PLANTA SIN DERECHO A DOTACIÓN DE LEY)</t>
  </si>
  <si>
    <t>47121700;24101500</t>
  </si>
  <si>
    <t>ELEMENTOS PARA ORGANIZACIÓN Y ALMACENAMIENTO DE RESIDUOS (BOLSAS, CANECAS Y OTROS)</t>
  </si>
  <si>
    <t>ENCARGO FIDUCIARIO ADMINISTRACION Y CUSTODIA TES</t>
  </si>
  <si>
    <t>46181500;46181600;46181700;46181800;46181900;46182000;46182100;46182200;46182300;46182400;46182500;46191500;46191600</t>
  </si>
  <si>
    <t xml:space="preserve">EQUIPOS PARA BRIGADAS </t>
  </si>
  <si>
    <t>EVALUACIÓN Y MONITOREO DE LOS FACTORES DE RIESGO PSICOSOCIAL</t>
  </si>
  <si>
    <t>EXÁMENES MÉDICOS DE INGRESO, EGRESO, REUBICACIÓN, POST-INCAPACIDAD, POSTCOVID-19.</t>
  </si>
  <si>
    <t>81112000;81161500</t>
  </si>
  <si>
    <t>FIRMAS DIGITALES:
CERTIFICADOS DIGITALES
PORTAFIRMAS</t>
  </si>
  <si>
    <t>12163800;15121500;15121900</t>
  </si>
  <si>
    <t>GRASAS Y ACEITES PARA MAQUINAS DEL PROCESO PRODUCTIVO</t>
  </si>
  <si>
    <t>43231500;81112500</t>
  </si>
  <si>
    <t>LICENCIAS  Y ACTUALIZACIONES DE SOFTWARE</t>
  </si>
  <si>
    <t>82101500;82101600;82101700;82101800;82101900</t>
  </si>
  <si>
    <t>LINEA DE NEGOCIO DE PUBLICIDAD</t>
  </si>
  <si>
    <t>LLANTAS PARA VEHICULOS</t>
  </si>
  <si>
    <t>47121700;76101500;76101600;76121900</t>
  </si>
  <si>
    <t>MANEJO DE RESIDUOS SOLIDOS Y PELIGROSOS</t>
  </si>
  <si>
    <t>81111800;44103100</t>
  </si>
  <si>
    <t>MANTENIMIENTO EQUIPOS COMPUTO:
ARRENDAMIENTO EQUIPOS DE CÓMPUTO</t>
  </si>
  <si>
    <t>MANTENIMIENTO EQUIPOS COMPUTO:
MANTTO CARTELERAS ELECTRÓNICAS</t>
  </si>
  <si>
    <t>MANTENIMIENTO EQUIPOS COMPUTO:
MANTTO PLANTA TELEFÓNICA</t>
  </si>
  <si>
    <t>81101700;81101800;44103100</t>
  </si>
  <si>
    <t>MANTENIMIENTO EQUIPOS COMPUTO:
PUNTOS DE RED (VOZ/DATOS)</t>
  </si>
  <si>
    <t>MANTENIMIENTO EQUIPOS COMPUTO:
SERVICIO DE RENOVACIÓN, SOPORTE Y MANTENIMIENTO DE LA PLATAFORMA DE TI.</t>
  </si>
  <si>
    <t>MANTENIMIENTO EQUIPOS COMPUTO:
SISTEMA CONTROL DE ACCESO</t>
  </si>
  <si>
    <t>MANTENIMIENTO EQUIPOS COMPUTO:
SOPORTE Y MANTTO EQUIPOS DE COMPUTO</t>
  </si>
  <si>
    <t>72101500;44103100</t>
  </si>
  <si>
    <t>MANTENIMIENTO INFRAESTRUCTURA FÍSICA</t>
  </si>
  <si>
    <t>81112500;81112200</t>
  </si>
  <si>
    <t>MANTENIMIENTOS SOFTWARE</t>
  </si>
  <si>
    <t>MATERIAL DE EMPAQUE PARA EL PROCESO PRODUCTIVO</t>
  </si>
  <si>
    <t>56101700;56111500;56111800;56111900;56112000;56112001;56112002;56112003</t>
  </si>
  <si>
    <t>MUEBLES Y ENSERES Y EQUIPOS Y EQUIPO DE OFICINA</t>
  </si>
  <si>
    <t>OBRAS CONTABLES</t>
  </si>
  <si>
    <t>44121600;44121700;44121800;44122100</t>
  </si>
  <si>
    <t>31201600;14121900</t>
  </si>
  <si>
    <t>PAPELES BONES Y COPIAS DIFERNTES COLORES</t>
  </si>
  <si>
    <t>82121500;82121600;82121700;82121800;82121900;</t>
  </si>
  <si>
    <t>60121700;45101600;45101700;45102000</t>
  </si>
  <si>
    <t xml:space="preserve">PLANCHAS TERMALES PARA MAQUINAS IMPRESORAS DE DIFERENTES </t>
  </si>
  <si>
    <t>84130000;84131607</t>
  </si>
  <si>
    <t>81111700;81112200;81112100</t>
  </si>
  <si>
    <t>PORTAL WEB INSTITUCIONAL
SOFTWARE PUBLICACIONES D.O. Y G.C.
SOLUCIÓN MAILING</t>
  </si>
  <si>
    <t>PROGRAMA PYP</t>
  </si>
  <si>
    <t>86101800;80111501;86111604</t>
  </si>
  <si>
    <t>PROGRAMAS DE MANEJO Y CONSUMO DE AGUA Y ENERGIA</t>
  </si>
  <si>
    <t>PROGRAMAS DE VIGILANCIA EPIDEMIOLÓGICA</t>
  </si>
  <si>
    <t>80101500;80101600;80101700;80161500</t>
  </si>
  <si>
    <t>PROYECTO GESTIÓN POR RESULTADOS</t>
  </si>
  <si>
    <t>QUIMICOS SECUNDARIOS DEL PROCESO PRODUCTIVO</t>
  </si>
  <si>
    <t>RECARGA DE EXTINTORES</t>
  </si>
  <si>
    <t>REFRIGERIOS</t>
  </si>
  <si>
    <t>82111900;55101500</t>
  </si>
  <si>
    <t>RENOVACION SUSCRIPCIONES A REVISTAS Y PERIODICOS</t>
  </si>
  <si>
    <t>REPUESTOS INFRAESTRUCTURA FÍSICA  DEL PROCESO PRODUCTIVO</t>
  </si>
  <si>
    <t>REPUESTOS, MANTENIMIENTO MAQUINAS Y EQUIPOS DEL PROCESO PRODUCTIVO</t>
  </si>
  <si>
    <t>PROGRAMA DE SEGURO</t>
  </si>
  <si>
    <t>SENSIBILIZACIÓN Y APLICACIÓN DE LOS INSTRUMENTOS AVALADOS POR EL MINISTERIO DE SALUD Y LA NORMA LEGAL VIGENTE.</t>
  </si>
  <si>
    <t>SERVICIO DE ALCANTARILLADO LIMPIEZA TRATAMIENTO AGUAS RESIDUALES</t>
  </si>
  <si>
    <t xml:space="preserve">SERVICIO DE ALISTAMIENTO Y DISTRIBUCION DE MERCANCIAS </t>
  </si>
  <si>
    <t>SERVICIO DE ANILLADO Y TAPA DURA</t>
  </si>
  <si>
    <t>85121500;85121501</t>
  </si>
  <si>
    <t>SERVICIO DE ÁREA PROTEGIDA</t>
  </si>
  <si>
    <t xml:space="preserve">SERVICIO DE ASEO Y CAFETERIA INCLUIDO EL SUMINISTRO DE ELEMENTOS DE ASEO, CAFETERIA </t>
  </si>
  <si>
    <t>81102700;77101500;77101600;77101700;77101800;77101900;7710200;77111500;77111600;80101500;80101600;80101700</t>
  </si>
  <si>
    <t>SERVICIO DE ASESORÍAS EN TEMAS TÉCNICOS REFERENTES A LOS SISTEMAS DE GESTIÓN DE LA CALIDAD,  AMBIENTAL,  SEGURIDAD DE LA INFORMACIÓN O SEGURIDAD Y SALUD EN EL TRABAJO.</t>
  </si>
  <si>
    <t>84111600;84111500</t>
  </si>
  <si>
    <t>SERVICIO DE AUDITORIA DE CERTIFICACIÓN A LOS SISTEMA DE GESTIÓN DE CALIDAD Y DEL SISTEMA DE GESTIÓN AMBIENTAL BAJO LAS NORMAS ISO 9001:2015  E ISO ISO 14001:2015</t>
  </si>
  <si>
    <t>SERVICIO DE ELABORACIÓN TROQUELES</t>
  </si>
  <si>
    <t>83121700;81112100</t>
  </si>
  <si>
    <t>SERVICIO DE INTERNET:
ARRENDAMIENTO DEL CANAL DEDICADO DE INTERNET</t>
  </si>
  <si>
    <t>81101600;81101700</t>
  </si>
  <si>
    <t xml:space="preserve">SERVICIO DE MANTENIMIENTO, PREVENTIVO, CORRECTIVO Y REPARACION DE VEHICULOS ADMINISTRATIVOS INCLUYE REPUESTOS </t>
  </si>
  <si>
    <t>SERVICIO DE RECUBRIMIENTO DIFERENTES CARACTERISTICAS (PLASTIFICADO - BARNIZADO)</t>
  </si>
  <si>
    <t xml:space="preserve">SERVICIO DE TRANSPORTE </t>
  </si>
  <si>
    <t>47121700;76101500;76101600;76121900;76121700</t>
  </si>
  <si>
    <t>SERVICIO DE TRATAMIENTO DE AGUAS RESIDUALES Y MANEJO DE RESIDUOS LIQUIDOS</t>
  </si>
  <si>
    <t xml:space="preserve">SERVICIO DE VIGILANCIA Y SEGURIDAD PRIVADA </t>
  </si>
  <si>
    <t xml:space="preserve">SERVICIO TÉCNICO PARA EL ANÁLISIS DE PUESTOS DE TRABAJO CON ÉNFASIS PSICOSOCIAL </t>
  </si>
  <si>
    <t>SERVICIOS DE ALISTAMIENTO Y BODEGAJE</t>
  </si>
  <si>
    <t>SERVICIOS DE APOYO</t>
  </si>
  <si>
    <t>SERVICIOS DE EDICIÓN, IMPRESIÓN Y REPRODUCCIÓN</t>
  </si>
  <si>
    <t>SERVICIOS DE EMPASTE DE LIBROS CONTABLES</t>
  </si>
  <si>
    <t>SERVICIOS DE IMPRESIÓN TERCERIZADOS</t>
  </si>
  <si>
    <t>81111800;44103100;81111500;81111800;</t>
  </si>
  <si>
    <t>SERVICIOS DE MANTENIMIENTO DE INFRAESTRUCTURA TECNOLOGICA Y DEL PROCESO</t>
  </si>
  <si>
    <t>SERVICIOS DE MANUALIDADES</t>
  </si>
  <si>
    <t>SERVICIOS DE PREPRENSA (DIGITACIÓN, DIAGRAMACIÓN, CORRECCIÓN)</t>
  </si>
  <si>
    <t>SERVICIOS DE TROQUELADO SOBRES</t>
  </si>
  <si>
    <t>56101500;56112100</t>
  </si>
  <si>
    <t>SILLAS ERGONÓMICAS</t>
  </si>
  <si>
    <t xml:space="preserve">TONER </t>
  </si>
  <si>
    <t>TOTAL PLAN DE ADQUISICIONES</t>
  </si>
  <si>
    <t>Ejecutar el 92% del presupuesto de gastos del Plan de Adquisiciones $36.753.850.000</t>
  </si>
  <si>
    <t>Canal de Comunicación establecido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</si>
</sst>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0.00_-;\-&quot;$&quot;* #,##0.00_-;_-&quot;$&quot;* &quot;-&quot;??_-;_-@_-"/>
    <numFmt numFmtId="165" formatCode="&quot;$&quot;\ #,##0_);[Red]\(&quot;$&quot;\ #,##0\)"/>
    <numFmt numFmtId="166" formatCode="#,##0;[Red]#,##0"/>
    <numFmt numFmtId="167" formatCode="_-&quot;$&quot;* #,##0_-;\-&quot;$&quot;* #,##0_-;_-&quot;$&quot;* &quot;-&quot;??_-;_-@_-"/>
  </numFmts>
  <fonts count="84">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2"/>
      <color theme="1"/>
      <name val="Arial"/>
      <family val="2"/>
    </font>
    <font>
      <sz val="10"/>
      <name val="MS Sans Serif"/>
    </font>
    <font>
      <sz val="10"/>
      <name val="Arial"/>
      <family val="2"/>
    </font>
    <font>
      <sz val="11"/>
      <color theme="1"/>
      <name val="Calibri"/>
      <family val="2"/>
      <scheme val="minor"/>
    </font>
    <font>
      <sz val="11"/>
      <color rgb="FFFF0000"/>
      <name val="Calibri"/>
      <family val="2"/>
      <scheme val="minor"/>
    </font>
    <font>
      <sz val="8"/>
      <color theme="1"/>
      <name val="Arial"/>
      <family val="2"/>
    </font>
    <font>
      <b/>
      <sz val="10"/>
      <color theme="0"/>
      <name val="Arial"/>
      <family val="2"/>
    </font>
    <font>
      <sz val="12"/>
      <color rgb="FFFF0000"/>
      <name val="Arial"/>
      <family val="2"/>
    </font>
    <font>
      <sz val="9"/>
      <name val="Arial"/>
      <family val="2"/>
    </font>
    <font>
      <b/>
      <sz val="11"/>
      <color theme="0"/>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22"/>
      <color theme="1"/>
      <name val="Calibri"/>
      <family val="2"/>
      <scheme val="minor"/>
    </font>
    <font>
      <b/>
      <sz val="10"/>
      <color theme="0"/>
      <name val="Calibri"/>
      <family val="2"/>
      <scheme val="minor"/>
    </font>
    <font>
      <b/>
      <sz val="9"/>
      <color theme="0"/>
      <name val="Calibri"/>
      <family val="2"/>
      <scheme val="minor"/>
    </font>
    <font>
      <sz val="11"/>
      <color rgb="FFFF0000"/>
      <name val="Arial"/>
      <family val="2"/>
    </font>
    <font>
      <sz val="10"/>
      <color theme="1"/>
      <name val="Arial"/>
      <family val="2"/>
    </font>
    <font>
      <b/>
      <sz val="12"/>
      <color theme="0"/>
      <name val="Arial"/>
      <family val="2"/>
    </font>
    <font>
      <sz val="12"/>
      <name val="Arial"/>
      <family val="2"/>
    </font>
    <font>
      <b/>
      <sz val="10"/>
      <color theme="1"/>
      <name val="Arial"/>
      <family val="2"/>
    </font>
    <font>
      <sz val="11"/>
      <color rgb="FF9C0006"/>
      <name val="Arial"/>
      <family val="2"/>
    </font>
    <font>
      <b/>
      <sz val="11"/>
      <color theme="0"/>
      <name val="Arial"/>
      <family val="2"/>
    </font>
    <font>
      <b/>
      <sz val="11"/>
      <color theme="1"/>
      <name val="Arial"/>
      <family val="2"/>
    </font>
    <font>
      <b/>
      <sz val="16"/>
      <color theme="1"/>
      <name val="Arial"/>
      <family val="2"/>
    </font>
    <font>
      <b/>
      <sz val="12"/>
      <name val="Arial"/>
      <family val="2"/>
    </font>
    <font>
      <sz val="9"/>
      <color theme="1"/>
      <name val="Arial"/>
      <family val="2"/>
    </font>
    <font>
      <b/>
      <sz val="18"/>
      <color theme="1"/>
      <name val="Arial"/>
      <family val="2"/>
    </font>
    <font>
      <b/>
      <sz val="12"/>
      <color theme="1"/>
      <name val="Arial"/>
      <family val="2"/>
    </font>
    <font>
      <b/>
      <sz val="10"/>
      <color theme="1"/>
      <name val="Verdana"/>
      <family val="2"/>
    </font>
    <font>
      <u/>
      <sz val="11"/>
      <color theme="10"/>
      <name val="Arial"/>
      <family val="2"/>
    </font>
    <font>
      <b/>
      <sz val="14"/>
      <color theme="1"/>
      <name val="Arial"/>
      <family val="2"/>
    </font>
    <font>
      <b/>
      <sz val="20"/>
      <color theme="1"/>
      <name val="Arial"/>
      <family val="2"/>
    </font>
    <font>
      <sz val="11"/>
      <color rgb="FF464646"/>
      <name val="Arial"/>
      <family val="2"/>
    </font>
    <font>
      <sz val="16"/>
      <color theme="1"/>
      <name val="Arial"/>
      <family val="2"/>
    </font>
    <font>
      <b/>
      <sz val="8"/>
      <color theme="1"/>
      <name val="Arial"/>
      <family val="2"/>
    </font>
    <font>
      <b/>
      <sz val="9"/>
      <color theme="1"/>
      <name val="Arial"/>
      <family val="2"/>
    </font>
    <font>
      <b/>
      <sz val="12"/>
      <color rgb="FFFF0000"/>
      <name val="Calibri"/>
      <family val="2"/>
      <scheme val="minor"/>
    </font>
    <font>
      <sz val="12"/>
      <color rgb="FFFF0000"/>
      <name val="Calibri"/>
      <family val="2"/>
      <scheme val="minor"/>
    </font>
    <font>
      <sz val="10"/>
      <color rgb="FFFF0000"/>
      <name val="Arial"/>
      <family val="2"/>
    </font>
    <font>
      <b/>
      <sz val="12"/>
      <color theme="1"/>
      <name val="Calibri"/>
      <family val="2"/>
      <scheme val="minor"/>
    </font>
    <font>
      <sz val="12"/>
      <color theme="1"/>
      <name val="Calibri"/>
      <family val="2"/>
      <scheme val="minor"/>
    </font>
    <font>
      <b/>
      <sz val="20"/>
      <color theme="1"/>
      <name val="Calibri"/>
      <family val="2"/>
      <scheme val="minor"/>
    </font>
    <font>
      <sz val="11"/>
      <color rgb="FF00B0F0"/>
      <name val="Arial"/>
      <family val="2"/>
    </font>
    <font>
      <b/>
      <sz val="22"/>
      <color rgb="FF00B0F0"/>
      <name val="Arial"/>
      <family val="2"/>
    </font>
    <font>
      <sz val="12"/>
      <color rgb="FF00B0F0"/>
      <name val="Arial"/>
      <family val="2"/>
    </font>
    <font>
      <sz val="10"/>
      <color rgb="FF00B0F0"/>
      <name val="Arial"/>
      <family val="2"/>
    </font>
    <font>
      <sz val="10.5"/>
      <color rgb="FF00B0F0"/>
      <name val="Arial"/>
      <family val="2"/>
    </font>
    <font>
      <sz val="9"/>
      <color rgb="FF00B0F0"/>
      <name val="Arial"/>
      <family val="2"/>
    </font>
    <font>
      <sz val="10"/>
      <color theme="1"/>
      <name val="Calibri"/>
      <family val="2"/>
      <scheme val="minor"/>
    </font>
    <font>
      <sz val="11"/>
      <name val="Arial"/>
      <family val="2"/>
    </font>
    <font>
      <b/>
      <sz val="16"/>
      <name val="Arial"/>
      <family val="2"/>
    </font>
    <font>
      <b/>
      <sz val="9"/>
      <name val="Arial"/>
      <family val="2"/>
    </font>
    <font>
      <b/>
      <sz val="14"/>
      <name val="Arial"/>
      <family val="2"/>
    </font>
    <font>
      <sz val="11"/>
      <color indexed="8"/>
      <name val="Helvetica Neue"/>
    </font>
    <font>
      <b/>
      <sz val="5"/>
      <color theme="1"/>
      <name val="Arial"/>
      <family val="2"/>
    </font>
    <font>
      <sz val="10"/>
      <color indexed="10"/>
      <name val="Arial"/>
      <family val="2"/>
    </font>
    <font>
      <sz val="8"/>
      <color theme="3" tint="0.39997558519241921"/>
      <name val="Arial"/>
      <family val="2"/>
    </font>
    <font>
      <sz val="10"/>
      <color indexed="8"/>
      <name val="Arial"/>
      <family val="2"/>
    </font>
    <font>
      <b/>
      <sz val="10"/>
      <name val="Arial"/>
      <family val="2"/>
    </font>
    <font>
      <sz val="12"/>
      <color theme="0"/>
      <name val="Arial"/>
      <family val="2"/>
    </font>
    <font>
      <sz val="12"/>
      <color theme="1"/>
      <name val="Arial Narrow"/>
      <family val="2"/>
    </font>
    <font>
      <sz val="10"/>
      <color theme="1"/>
      <name val="Arial Narrow"/>
      <family val="2"/>
    </font>
    <font>
      <b/>
      <sz val="10"/>
      <color theme="1"/>
      <name val="Arial Narrow"/>
      <family val="2"/>
    </font>
    <font>
      <sz val="12"/>
      <color theme="0"/>
      <name val="Arial Narrow"/>
      <family val="2"/>
    </font>
    <font>
      <b/>
      <sz val="12"/>
      <color rgb="FFFF0000"/>
      <name val="Arial"/>
      <family val="2"/>
    </font>
    <font>
      <sz val="14"/>
      <color theme="1"/>
      <name val="Arial"/>
      <family val="2"/>
    </font>
    <font>
      <sz val="11"/>
      <color theme="1"/>
      <name val="Arial Narrow"/>
      <family val="2"/>
    </font>
    <font>
      <sz val="11"/>
      <color rgb="FF00B050"/>
      <name val="Arial"/>
      <family val="2"/>
    </font>
    <font>
      <b/>
      <sz val="16"/>
      <color theme="3" tint="-0.249977111117893"/>
      <name val="Arial"/>
      <family val="2"/>
    </font>
    <font>
      <sz val="12"/>
      <color theme="3" tint="-0.249977111117893"/>
      <name val="Arial"/>
      <family val="2"/>
    </font>
    <font>
      <sz val="11"/>
      <color theme="3" tint="-0.249977111117893"/>
      <name val="Calibri"/>
      <family val="2"/>
      <scheme val="minor"/>
    </font>
    <font>
      <sz val="12"/>
      <color theme="3" tint="-0.249977111117893"/>
      <name val="Calibri"/>
      <family val="2"/>
      <scheme val="minor"/>
    </font>
    <font>
      <b/>
      <sz val="12"/>
      <color rgb="FF000000"/>
      <name val="Arial"/>
      <family val="2"/>
    </font>
    <font>
      <b/>
      <sz val="11"/>
      <color theme="1"/>
      <name val="Verdana"/>
      <family val="2"/>
    </font>
    <font>
      <b/>
      <sz val="14"/>
      <color theme="0"/>
      <name val="Verdana"/>
      <family val="2"/>
    </font>
    <font>
      <sz val="10"/>
      <color theme="1"/>
      <name val="Verdana"/>
      <family val="2"/>
    </font>
    <font>
      <u/>
      <sz val="12"/>
      <color theme="10"/>
      <name val="Arial"/>
      <family val="2"/>
    </font>
  </fonts>
  <fills count="2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339933"/>
        <bgColor indexed="64"/>
      </patternFill>
    </fill>
    <fill>
      <patternFill patternType="solid">
        <fgColor rgb="FF00FFFF"/>
        <bgColor indexed="64"/>
      </patternFill>
    </fill>
    <fill>
      <patternFill patternType="solid">
        <fgColor theme="5" tint="0.79998168889431442"/>
        <bgColor indexed="64"/>
      </patternFill>
    </fill>
    <fill>
      <patternFill patternType="solid">
        <fgColor rgb="FFFFC7CE"/>
      </patternFill>
    </fill>
    <fill>
      <patternFill patternType="solid">
        <fgColor rgb="FFFFFFCC"/>
      </patternFill>
    </fill>
    <fill>
      <patternFill patternType="solid">
        <fgColor theme="0" tint="-0.249977111117893"/>
        <bgColor indexed="64"/>
      </patternFill>
    </fill>
    <fill>
      <patternFill patternType="solid">
        <fgColor rgb="FF80808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BFACA"/>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bgColor indexed="64"/>
      </patternFill>
    </fill>
    <fill>
      <patternFill patternType="solid">
        <fgColor theme="4" tint="-0.249977111117893"/>
        <bgColor indexed="64"/>
      </patternFill>
    </fill>
    <fill>
      <patternFill patternType="solid">
        <fgColor rgb="FFDBE5F1"/>
        <bgColor indexed="64"/>
      </patternFill>
    </fill>
    <fill>
      <patternFill patternType="solid">
        <fgColor rgb="FFAFEAFF"/>
        <bgColor indexed="64"/>
      </patternFill>
    </fill>
  </fills>
  <borders count="134">
    <border>
      <left/>
      <right/>
      <top/>
      <bottom/>
      <diagonal/>
    </border>
    <border>
      <left style="medium">
        <color theme="0"/>
      </left>
      <right style="medium">
        <color theme="0"/>
      </right>
      <top style="thin">
        <color indexed="64"/>
      </top>
      <bottom/>
      <diagonal/>
    </border>
    <border>
      <left/>
      <right/>
      <top style="thin">
        <color indexed="64"/>
      </top>
      <bottom/>
      <diagonal/>
    </border>
    <border>
      <left style="thin">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style="thin">
        <color indexed="64"/>
      </left>
      <right style="hair">
        <color auto="1"/>
      </right>
      <top style="thin">
        <color indexed="64"/>
      </top>
      <bottom style="hair">
        <color auto="1"/>
      </bottom>
      <diagonal/>
    </border>
    <border>
      <left style="hair">
        <color indexed="64"/>
      </left>
      <right style="hair">
        <color indexed="64"/>
      </right>
      <top style="thin">
        <color indexed="64"/>
      </top>
      <bottom style="hair">
        <color indexed="64"/>
      </bottom>
      <diagonal/>
    </border>
    <border>
      <left style="hair">
        <color auto="1"/>
      </left>
      <right style="thin">
        <color indexed="64"/>
      </right>
      <top style="thin">
        <color indexed="64"/>
      </top>
      <bottom/>
      <diagonal/>
    </border>
    <border>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hair">
        <color auto="1"/>
      </right>
      <top style="thin">
        <color indexed="64"/>
      </top>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auto="1"/>
      </right>
      <top/>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thin">
        <color indexed="64"/>
      </right>
      <top style="hair">
        <color auto="1"/>
      </top>
      <bottom/>
      <diagonal/>
    </border>
    <border>
      <left style="hair">
        <color auto="1"/>
      </left>
      <right style="thin">
        <color indexed="64"/>
      </right>
      <top/>
      <bottom style="hair">
        <color auto="1"/>
      </bottom>
      <diagonal/>
    </border>
    <border>
      <left style="thin">
        <color indexed="64"/>
      </left>
      <right style="hair">
        <color auto="1"/>
      </right>
      <top style="hair">
        <color auto="1"/>
      </top>
      <bottom/>
      <diagonal/>
    </border>
    <border>
      <left style="medium">
        <color theme="0"/>
      </left>
      <right style="medium">
        <color theme="0"/>
      </right>
      <top/>
      <bottom style="thin">
        <color indexed="64"/>
      </bottom>
      <diagonal/>
    </border>
    <border>
      <left/>
      <right style="medium">
        <color theme="0"/>
      </right>
      <top style="thin">
        <color indexed="64"/>
      </top>
      <bottom style="medium">
        <color theme="0"/>
      </bottom>
      <diagonal/>
    </border>
    <border>
      <left style="thin">
        <color indexed="64"/>
      </left>
      <right/>
      <top style="thin">
        <color indexed="64"/>
      </top>
      <bottom style="medium">
        <color theme="0"/>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auto="1"/>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style="hair">
        <color auto="1"/>
      </right>
      <top style="thin">
        <color indexed="64"/>
      </top>
      <bottom style="dotted">
        <color auto="1"/>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top style="thin">
        <color indexed="64"/>
      </top>
      <bottom style="hair">
        <color auto="1"/>
      </bottom>
      <diagonal/>
    </border>
    <border>
      <left/>
      <right style="hair">
        <color indexed="64"/>
      </right>
      <top style="thin">
        <color indexed="64"/>
      </top>
      <bottom style="hair">
        <color indexed="64"/>
      </bottom>
      <diagonal/>
    </border>
    <border>
      <left/>
      <right style="hair">
        <color auto="1"/>
      </right>
      <top style="thin">
        <color indexed="64"/>
      </top>
      <bottom/>
      <diagonal/>
    </border>
    <border>
      <left/>
      <right style="hair">
        <color auto="1"/>
      </right>
      <top/>
      <bottom style="thin">
        <color indexed="64"/>
      </bottom>
      <diagonal/>
    </border>
    <border>
      <left style="medium">
        <color theme="0"/>
      </left>
      <right/>
      <top/>
      <bottom style="medium">
        <color theme="0"/>
      </bottom>
      <diagonal/>
    </border>
    <border>
      <left/>
      <right/>
      <top/>
      <bottom style="medium">
        <color theme="0"/>
      </bottom>
      <diagonal/>
    </border>
    <border>
      <left style="thin">
        <color indexed="64"/>
      </left>
      <right style="medium">
        <color theme="0"/>
      </right>
      <top style="medium">
        <color theme="0"/>
      </top>
      <bottom/>
      <diagonal/>
    </border>
    <border>
      <left style="hair">
        <color auto="1"/>
      </left>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double">
        <color indexed="64"/>
      </bottom>
      <diagonal/>
    </border>
    <border>
      <left/>
      <right/>
      <top style="double">
        <color indexed="64"/>
      </top>
      <bottom/>
      <diagonal/>
    </border>
    <border>
      <left/>
      <right style="thick">
        <color indexed="64"/>
      </right>
      <top style="double">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double">
        <color theme="1"/>
      </bottom>
      <diagonal/>
    </border>
    <border>
      <left style="thin">
        <color indexed="64"/>
      </left>
      <right style="medium">
        <color theme="0"/>
      </right>
      <top style="thin">
        <color indexed="64"/>
      </top>
      <bottom style="double">
        <color indexed="64"/>
      </bottom>
      <diagonal/>
    </border>
    <border>
      <left style="medium">
        <color theme="0"/>
      </left>
      <right style="medium">
        <color theme="0"/>
      </right>
      <top style="thin">
        <color indexed="64"/>
      </top>
      <bottom style="double">
        <color indexed="64"/>
      </bottom>
      <diagonal/>
    </border>
    <border>
      <left style="medium">
        <color theme="0"/>
      </left>
      <right style="thin">
        <color indexed="64"/>
      </right>
      <top style="thin">
        <color indexed="64"/>
      </top>
      <bottom style="double">
        <color indexed="64"/>
      </bottom>
      <diagonal/>
    </border>
    <border>
      <left style="thin">
        <color auto="1"/>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style="thin">
        <color auto="1"/>
      </right>
      <top style="thin">
        <color auto="1"/>
      </top>
      <bottom style="thin">
        <color auto="1"/>
      </bottom>
      <diagonal/>
    </border>
  </borders>
  <cellStyleXfs count="18">
    <xf numFmtId="0" fontId="0" fillId="0" borderId="0"/>
    <xf numFmtId="9" fontId="8" fillId="0" borderId="0" applyFont="0" applyFill="0" applyBorder="0" applyAlignment="0" applyProtection="0"/>
    <xf numFmtId="9" fontId="9" fillId="0" borderId="0" applyFont="0" applyFill="0" applyBorder="0" applyAlignment="0" applyProtection="0"/>
    <xf numFmtId="0" fontId="8" fillId="0" borderId="0"/>
    <xf numFmtId="9" fontId="9" fillId="0" borderId="0" applyFont="0" applyFill="0" applyBorder="0" applyAlignment="0" applyProtection="0"/>
    <xf numFmtId="164" fontId="9" fillId="0" borderId="0" applyFont="0" applyFill="0" applyBorder="0" applyAlignment="0" applyProtection="0"/>
    <xf numFmtId="0" fontId="27" fillId="7" borderId="0" applyNumberFormat="0" applyBorder="0" applyAlignment="0" applyProtection="0"/>
    <xf numFmtId="0" fontId="9" fillId="8" borderId="32" applyNumberFormat="0" applyFont="0" applyAlignment="0" applyProtection="0"/>
    <xf numFmtId="0" fontId="7" fillId="0" borderId="0"/>
    <xf numFmtId="0" fontId="35" fillId="10" borderId="6" applyNumberFormat="0" applyProtection="0">
      <alignment horizontal="left" vertical="center" wrapText="1"/>
    </xf>
    <xf numFmtId="0" fontId="36"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60" fillId="0" borderId="0" applyNumberFormat="0" applyFill="0" applyBorder="0" applyProtection="0">
      <alignment vertical="top"/>
    </xf>
    <xf numFmtId="41" fontId="9" fillId="0" borderId="0" applyFont="0" applyFill="0" applyBorder="0" applyAlignment="0" applyProtection="0"/>
    <xf numFmtId="0" fontId="35" fillId="27" borderId="0" applyNumberFormat="0" applyBorder="0" applyProtection="0">
      <alignment horizontal="center" vertical="center"/>
    </xf>
    <xf numFmtId="49" fontId="82" fillId="0" borderId="0" applyFill="0" applyBorder="0" applyProtection="0">
      <alignment horizontal="left" vertical="center"/>
    </xf>
  </cellStyleXfs>
  <cellXfs count="973">
    <xf numFmtId="0" fontId="0" fillId="0" borderId="0" xfId="0"/>
    <xf numFmtId="0" fontId="0" fillId="0" borderId="0" xfId="0" applyAlignment="1">
      <alignment vertical="center"/>
    </xf>
    <xf numFmtId="0" fontId="0" fillId="0" borderId="0" xfId="0" applyAlignment="1">
      <alignment vertical="center" wrapText="1"/>
    </xf>
    <xf numFmtId="0" fontId="11" fillId="2" borderId="0" xfId="0" applyFont="1" applyFill="1" applyAlignment="1">
      <alignment vertical="center"/>
    </xf>
    <xf numFmtId="0" fontId="0" fillId="2" borderId="0" xfId="0" applyFont="1" applyFill="1" applyAlignment="1">
      <alignment vertical="center"/>
    </xf>
    <xf numFmtId="0" fontId="14" fillId="0" borderId="0" xfId="0" applyFont="1" applyAlignment="1">
      <alignment vertical="center"/>
    </xf>
    <xf numFmtId="0" fontId="0" fillId="0" borderId="0" xfId="0" applyAlignment="1">
      <alignment horizontal="left"/>
    </xf>
    <xf numFmtId="0" fontId="19" fillId="0" borderId="0" xfId="0" applyFont="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4" borderId="5" xfId="0" applyFont="1" applyFill="1" applyBorder="1" applyAlignment="1">
      <alignment horizontal="left" vertical="center"/>
    </xf>
    <xf numFmtId="0" fontId="10" fillId="0" borderId="0" xfId="0" applyFont="1"/>
    <xf numFmtId="0" fontId="22" fillId="0" borderId="0" xfId="0" applyFont="1"/>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wrapText="1"/>
    </xf>
    <xf numFmtId="0" fontId="0" fillId="0" borderId="0" xfId="0"/>
    <xf numFmtId="0" fontId="6" fillId="0" borderId="29" xfId="0" applyFont="1" applyBorder="1" applyAlignment="1">
      <alignment vertical="center" wrapText="1"/>
    </xf>
    <xf numFmtId="0" fontId="0" fillId="0" borderId="0" xfId="0" applyFont="1" applyAlignment="1">
      <alignment vertical="center"/>
    </xf>
    <xf numFmtId="0" fontId="0" fillId="0" borderId="0" xfId="0" applyFont="1"/>
    <xf numFmtId="0" fontId="6" fillId="0" borderId="0" xfId="0" applyFont="1"/>
    <xf numFmtId="0" fontId="6" fillId="0" borderId="0" xfId="0" applyFont="1" applyAlignment="1">
      <alignment wrapText="1"/>
    </xf>
    <xf numFmtId="0" fontId="5" fillId="0" borderId="6" xfId="0" applyFont="1" applyBorder="1"/>
    <xf numFmtId="0" fontId="5" fillId="0" borderId="0" xfId="0" applyFont="1"/>
    <xf numFmtId="0" fontId="6" fillId="0" borderId="0" xfId="0" applyFont="1" applyAlignment="1">
      <alignment horizontal="center" vertical="center"/>
    </xf>
    <xf numFmtId="0" fontId="0" fillId="0" borderId="0" xfId="0" applyProtection="1">
      <protection locked="0"/>
    </xf>
    <xf numFmtId="0" fontId="0" fillId="0" borderId="0" xfId="0" applyAlignment="1">
      <alignment wrapText="1"/>
    </xf>
    <xf numFmtId="0" fontId="0" fillId="0" borderId="0" xfId="0" applyAlignment="1" applyProtection="1">
      <alignment horizontal="left"/>
      <protection locked="0"/>
    </xf>
    <xf numFmtId="0" fontId="0" fillId="0" borderId="0" xfId="0" applyAlignment="1" applyProtection="1">
      <alignment horizontal="center"/>
      <protection locked="0"/>
    </xf>
    <xf numFmtId="164" fontId="0" fillId="0" borderId="0" xfId="5" applyFont="1" applyProtection="1">
      <protection locked="0"/>
    </xf>
    <xf numFmtId="167" fontId="0" fillId="0" borderId="0" xfId="5" applyNumberFormat="1" applyFont="1" applyProtection="1">
      <protection locked="0"/>
    </xf>
    <xf numFmtId="0" fontId="30" fillId="0" borderId="18" xfId="0" applyFont="1" applyFill="1" applyBorder="1" applyAlignment="1">
      <alignment horizontal="center" vertical="center"/>
    </xf>
    <xf numFmtId="0" fontId="6" fillId="0" borderId="19" xfId="0" applyFont="1" applyFill="1" applyBorder="1" applyAlignment="1">
      <alignment vertical="center" wrapText="1"/>
    </xf>
    <xf numFmtId="0" fontId="6" fillId="0" borderId="15" xfId="0" applyFont="1" applyBorder="1" applyAlignment="1">
      <alignment vertical="center" wrapText="1"/>
    </xf>
    <xf numFmtId="0" fontId="0" fillId="0" borderId="0" xfId="0" applyBorder="1"/>
    <xf numFmtId="0" fontId="8" fillId="0" borderId="0" xfId="0" applyFont="1" applyBorder="1"/>
    <xf numFmtId="0" fontId="8" fillId="0" borderId="0" xfId="0" applyFont="1"/>
    <xf numFmtId="0" fontId="0" fillId="0" borderId="0" xfId="0" applyFont="1" applyBorder="1" applyAlignment="1">
      <alignment horizontal="center"/>
    </xf>
    <xf numFmtId="0" fontId="0" fillId="0" borderId="0" xfId="0" applyFont="1" applyAlignment="1">
      <alignment horizontal="center"/>
    </xf>
    <xf numFmtId="0" fontId="5" fillId="0" borderId="25" xfId="0" applyFont="1" applyBorder="1"/>
    <xf numFmtId="0" fontId="5" fillId="0" borderId="16" xfId="0" applyFont="1" applyBorder="1"/>
    <xf numFmtId="0" fontId="5" fillId="0" borderId="17" xfId="0" applyFont="1" applyBorder="1"/>
    <xf numFmtId="0" fontId="5" fillId="0" borderId="17" xfId="0" applyFont="1" applyBorder="1" applyAlignment="1">
      <alignment horizontal="left" vertical="top" wrapText="1"/>
    </xf>
    <xf numFmtId="0" fontId="5" fillId="14" borderId="17" xfId="0" applyFont="1" applyFill="1" applyBorder="1" applyAlignment="1">
      <alignment horizontal="left" vertical="top" wrapText="1"/>
    </xf>
    <xf numFmtId="0" fontId="5" fillId="0" borderId="37" xfId="0" applyFont="1" applyBorder="1"/>
    <xf numFmtId="0" fontId="5" fillId="0" borderId="7" xfId="0" applyFont="1" applyBorder="1"/>
    <xf numFmtId="0" fontId="5" fillId="0" borderId="0" xfId="0" applyFont="1" applyBorder="1"/>
    <xf numFmtId="0" fontId="5" fillId="0" borderId="42" xfId="0" applyFont="1" applyBorder="1"/>
    <xf numFmtId="0" fontId="5" fillId="0" borderId="29" xfId="0" applyFont="1" applyBorder="1"/>
    <xf numFmtId="0" fontId="5" fillId="0" borderId="29" xfId="0" applyFont="1" applyBorder="1" applyAlignment="1">
      <alignment wrapText="1"/>
    </xf>
    <xf numFmtId="0" fontId="5" fillId="0" borderId="30" xfId="0" applyFont="1" applyBorder="1"/>
    <xf numFmtId="0" fontId="5" fillId="0" borderId="12" xfId="0" applyFont="1" applyBorder="1"/>
    <xf numFmtId="0" fontId="39" fillId="2" borderId="23" xfId="0" applyFont="1" applyFill="1" applyBorder="1" applyAlignment="1">
      <alignment horizontal="left" vertical="center" wrapText="1"/>
    </xf>
    <xf numFmtId="0" fontId="5" fillId="14" borderId="29" xfId="0" applyFont="1" applyFill="1" applyBorder="1" applyAlignment="1">
      <alignment horizontal="left" vertical="top" wrapText="1"/>
    </xf>
    <xf numFmtId="0" fontId="5" fillId="14" borderId="30" xfId="0" applyFont="1" applyFill="1" applyBorder="1" applyAlignment="1">
      <alignment horizontal="left" vertical="top" wrapText="1"/>
    </xf>
    <xf numFmtId="0" fontId="5" fillId="14" borderId="12" xfId="0" applyFont="1" applyFill="1" applyBorder="1" applyAlignment="1">
      <alignment horizontal="left" vertical="top"/>
    </xf>
    <xf numFmtId="0" fontId="39" fillId="2" borderId="25" xfId="0" applyFont="1" applyFill="1" applyBorder="1" applyAlignment="1">
      <alignment horizontal="left" vertical="center" wrapText="1"/>
    </xf>
    <xf numFmtId="0" fontId="5" fillId="14" borderId="12" xfId="0" applyFont="1" applyFill="1" applyBorder="1" applyAlignment="1">
      <alignment horizontal="left" vertical="top" wrapText="1"/>
    </xf>
    <xf numFmtId="0" fontId="5" fillId="16" borderId="29" xfId="0" applyFont="1" applyFill="1" applyBorder="1" applyAlignment="1">
      <alignment horizontal="left" vertical="top" wrapText="1"/>
    </xf>
    <xf numFmtId="0" fontId="39" fillId="2" borderId="6" xfId="0" applyFont="1" applyFill="1" applyBorder="1" applyAlignment="1">
      <alignment vertical="center" wrapText="1"/>
    </xf>
    <xf numFmtId="0" fontId="29" fillId="2" borderId="6" xfId="0" applyFont="1" applyFill="1" applyBorder="1" applyAlignment="1">
      <alignment vertical="center" wrapText="1"/>
    </xf>
    <xf numFmtId="0" fontId="5" fillId="0" borderId="29" xfId="0" applyFont="1" applyBorder="1" applyAlignment="1">
      <alignment horizontal="left" vertical="top" wrapText="1"/>
    </xf>
    <xf numFmtId="0" fontId="29" fillId="2" borderId="23" xfId="0" applyFont="1" applyFill="1" applyBorder="1" applyAlignment="1">
      <alignment vertical="center" wrapText="1"/>
    </xf>
    <xf numFmtId="0" fontId="29" fillId="2" borderId="25" xfId="0" applyFont="1" applyFill="1" applyBorder="1" applyAlignment="1">
      <alignment vertical="center" wrapText="1"/>
    </xf>
    <xf numFmtId="0" fontId="5" fillId="2" borderId="30" xfId="0" applyFont="1" applyFill="1" applyBorder="1" applyAlignment="1">
      <alignment horizontal="left" vertical="top" wrapText="1"/>
    </xf>
    <xf numFmtId="0" fontId="5" fillId="14" borderId="29" xfId="0" applyFont="1" applyFill="1" applyBorder="1" applyAlignment="1">
      <alignment vertical="top" wrapText="1"/>
    </xf>
    <xf numFmtId="0" fontId="5" fillId="2" borderId="12" xfId="0" applyFont="1" applyFill="1" applyBorder="1" applyAlignment="1">
      <alignment horizontal="left" vertical="top" wrapText="1"/>
    </xf>
    <xf numFmtId="0" fontId="5" fillId="6" borderId="56" xfId="0" applyFont="1" applyFill="1" applyBorder="1" applyAlignment="1" applyProtection="1">
      <alignment horizontal="left" vertical="center" wrapText="1"/>
    </xf>
    <xf numFmtId="0" fontId="5" fillId="0" borderId="56" xfId="0"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5" fillId="2" borderId="56" xfId="0" applyFont="1" applyFill="1" applyBorder="1" applyAlignment="1" applyProtection="1">
      <alignment horizontal="left" vertical="center" wrapText="1"/>
    </xf>
    <xf numFmtId="0" fontId="5" fillId="16" borderId="42" xfId="0" applyFont="1" applyFill="1" applyBorder="1" applyAlignment="1">
      <alignment vertical="top" wrapText="1"/>
    </xf>
    <xf numFmtId="0" fontId="5" fillId="16" borderId="29" xfId="0" applyFont="1" applyFill="1" applyBorder="1" applyAlignment="1">
      <alignment vertical="top" wrapText="1"/>
    </xf>
    <xf numFmtId="0" fontId="5" fillId="2" borderId="29" xfId="0" applyFont="1" applyFill="1" applyBorder="1" applyAlignment="1">
      <alignment vertical="top" wrapText="1"/>
    </xf>
    <xf numFmtId="0" fontId="5" fillId="2" borderId="12" xfId="0" applyFont="1" applyFill="1" applyBorder="1"/>
    <xf numFmtId="0" fontId="5" fillId="2" borderId="29" xfId="0" applyFont="1" applyFill="1" applyBorder="1"/>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2" xfId="0" applyFont="1" applyBorder="1" applyAlignment="1">
      <alignment vertical="top" wrapText="1"/>
    </xf>
    <xf numFmtId="0" fontId="5" fillId="0" borderId="13" xfId="0" applyFont="1" applyBorder="1"/>
    <xf numFmtId="0" fontId="5" fillId="0" borderId="14" xfId="0" applyFont="1" applyBorder="1" applyAlignment="1">
      <alignment vertical="top" wrapText="1"/>
    </xf>
    <xf numFmtId="0" fontId="5" fillId="0" borderId="14" xfId="0" applyFont="1" applyBorder="1" applyAlignment="1">
      <alignment wrapText="1"/>
    </xf>
    <xf numFmtId="0" fontId="5" fillId="0" borderId="14" xfId="0" applyFont="1" applyBorder="1"/>
    <xf numFmtId="0" fontId="5" fillId="0" borderId="45" xfId="0" applyFont="1" applyBorder="1"/>
    <xf numFmtId="0" fontId="5" fillId="0" borderId="21" xfId="0" applyFont="1" applyBorder="1"/>
    <xf numFmtId="0" fontId="6" fillId="0" borderId="0" xfId="0" applyFont="1" applyBorder="1"/>
    <xf numFmtId="0" fontId="34" fillId="0" borderId="0" xfId="0" applyFont="1" applyAlignment="1">
      <alignment horizontal="left" vertical="center"/>
    </xf>
    <xf numFmtId="0" fontId="6" fillId="0" borderId="0" xfId="0" applyFont="1" applyAlignment="1">
      <alignment horizontal="left" vertical="center"/>
    </xf>
    <xf numFmtId="9" fontId="10" fillId="0" borderId="0" xfId="4" applyNumberFormat="1" applyFont="1"/>
    <xf numFmtId="9" fontId="10" fillId="0" borderId="0" xfId="0" applyNumberFormat="1" applyFont="1"/>
    <xf numFmtId="10" fontId="0" fillId="0" borderId="0" xfId="4" applyNumberFormat="1" applyFont="1"/>
    <xf numFmtId="0" fontId="40" fillId="0" borderId="0" xfId="0" applyFont="1" applyBorder="1"/>
    <xf numFmtId="0" fontId="13" fillId="0" borderId="0" xfId="0" applyFont="1"/>
    <xf numFmtId="9" fontId="13" fillId="0" borderId="0" xfId="4" applyNumberFormat="1" applyFont="1"/>
    <xf numFmtId="9" fontId="13" fillId="0" borderId="0" xfId="0" applyNumberFormat="1" applyFont="1"/>
    <xf numFmtId="10" fontId="6" fillId="0" borderId="0" xfId="4" applyNumberFormat="1" applyFont="1"/>
    <xf numFmtId="0" fontId="22" fillId="0" borderId="0" xfId="0" applyFont="1" applyBorder="1"/>
    <xf numFmtId="9" fontId="0" fillId="3" borderId="10" xfId="4" applyNumberFormat="1" applyFont="1" applyFill="1" applyBorder="1" applyAlignment="1">
      <alignment horizontal="center" vertical="center" wrapText="1"/>
    </xf>
    <xf numFmtId="9" fontId="0" fillId="3" borderId="10" xfId="0" applyNumberFormat="1" applyFont="1" applyFill="1" applyBorder="1" applyAlignment="1">
      <alignment horizontal="center" vertical="center" wrapText="1"/>
    </xf>
    <xf numFmtId="9" fontId="0" fillId="3" borderId="10" xfId="4" applyNumberFormat="1" applyFont="1" applyFill="1" applyBorder="1" applyAlignment="1">
      <alignment vertical="center" wrapText="1"/>
    </xf>
    <xf numFmtId="9" fontId="0" fillId="3" borderId="10" xfId="0" applyNumberFormat="1" applyFont="1" applyFill="1" applyBorder="1" applyAlignment="1">
      <alignment vertical="center" wrapText="1"/>
    </xf>
    <xf numFmtId="9" fontId="0" fillId="3" borderId="14" xfId="4" applyNumberFormat="1" applyFont="1" applyFill="1" applyBorder="1" applyAlignment="1">
      <alignment vertical="center" wrapText="1"/>
    </xf>
    <xf numFmtId="9" fontId="0" fillId="3" borderId="14" xfId="0" applyNumberFormat="1" applyFont="1" applyFill="1" applyBorder="1" applyAlignment="1">
      <alignment vertical="center" wrapText="1"/>
    </xf>
    <xf numFmtId="0" fontId="32" fillId="0" borderId="29" xfId="6" applyFont="1" applyFill="1" applyBorder="1" applyAlignment="1">
      <alignment horizontal="left" vertical="center" wrapText="1"/>
    </xf>
    <xf numFmtId="0" fontId="29" fillId="0" borderId="65" xfId="0" applyFont="1" applyBorder="1" applyAlignment="1">
      <alignment horizontal="left" vertical="center" wrapText="1"/>
    </xf>
    <xf numFmtId="0" fontId="32" fillId="0" borderId="10" xfId="0" applyFont="1" applyFill="1" applyBorder="1" applyAlignment="1">
      <alignment horizontal="left" vertical="center" wrapText="1"/>
    </xf>
    <xf numFmtId="0" fontId="29" fillId="0" borderId="65"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47" fillId="0" borderId="0" xfId="0" applyFont="1" applyBorder="1"/>
    <xf numFmtId="0" fontId="47" fillId="0" borderId="0" xfId="0" applyFont="1" applyAlignment="1">
      <alignment horizontal="left" vertical="center"/>
    </xf>
    <xf numFmtId="0" fontId="47" fillId="0" borderId="0" xfId="0" applyFont="1"/>
    <xf numFmtId="0" fontId="29" fillId="0" borderId="6" xfId="0" applyFont="1" applyBorder="1" applyAlignment="1">
      <alignment horizontal="left" vertical="center"/>
    </xf>
    <xf numFmtId="0" fontId="46" fillId="0" borderId="0" xfId="0" applyFont="1" applyAlignment="1">
      <alignment horizontal="left" vertical="center"/>
    </xf>
    <xf numFmtId="0" fontId="34" fillId="0" borderId="0" xfId="0" applyFont="1" applyAlignment="1"/>
    <xf numFmtId="0" fontId="26" fillId="0" borderId="0" xfId="0" applyFont="1" applyAlignment="1"/>
    <xf numFmtId="0" fontId="0" fillId="0" borderId="0" xfId="0" applyFont="1" applyAlignment="1">
      <alignment wrapText="1"/>
    </xf>
    <xf numFmtId="0" fontId="4" fillId="0" borderId="0" xfId="0" applyFont="1" applyFill="1"/>
    <xf numFmtId="0" fontId="4" fillId="0" borderId="0" xfId="0" applyFont="1" applyFill="1" applyAlignment="1">
      <alignment vertical="center"/>
    </xf>
    <xf numFmtId="0" fontId="0" fillId="0" borderId="0" xfId="0" applyFont="1" applyFill="1"/>
    <xf numFmtId="0" fontId="0" fillId="0" borderId="0" xfId="0" applyFont="1" applyFill="1" applyAlignment="1">
      <alignment horizontal="left"/>
    </xf>
    <xf numFmtId="0" fontId="19" fillId="0" borderId="0" xfId="0" applyFont="1" applyFill="1" applyAlignment="1">
      <alignment horizontal="center" vertical="center"/>
    </xf>
    <xf numFmtId="0" fontId="15" fillId="4" borderId="5" xfId="0" applyFont="1" applyFill="1" applyBorder="1" applyAlignment="1">
      <alignment horizontal="center" vertical="center" wrapText="1"/>
    </xf>
    <xf numFmtId="0" fontId="48" fillId="0" borderId="0" xfId="0" applyFont="1" applyFill="1" applyAlignment="1">
      <alignment horizontal="center" vertical="center"/>
    </xf>
    <xf numFmtId="0" fontId="49" fillId="0" borderId="0" xfId="0" applyFont="1"/>
    <xf numFmtId="0" fontId="49" fillId="0" borderId="18" xfId="0" applyFont="1" applyBorder="1" applyAlignment="1">
      <alignment horizontal="left" vertical="center" wrapText="1"/>
    </xf>
    <xf numFmtId="0" fontId="49" fillId="0" borderId="19" xfId="0" applyFont="1" applyBorder="1" applyAlignment="1">
      <alignment vertical="center" wrapText="1"/>
    </xf>
    <xf numFmtId="0" fontId="50" fillId="0" borderId="19" xfId="0" applyFont="1" applyBorder="1" applyAlignment="1">
      <alignment horizontal="center" vertical="center" wrapText="1"/>
    </xf>
    <xf numFmtId="10" fontId="51" fillId="0" borderId="19" xfId="4" applyNumberFormat="1" applyFont="1" applyBorder="1" applyAlignment="1">
      <alignment horizontal="center" vertical="center"/>
    </xf>
    <xf numFmtId="10" fontId="51" fillId="0" borderId="19" xfId="0" applyNumberFormat="1" applyFont="1" applyBorder="1" applyAlignment="1">
      <alignment horizontal="center" vertical="center"/>
    </xf>
    <xf numFmtId="0" fontId="52" fillId="0" borderId="15" xfId="0" applyFont="1" applyBorder="1" applyAlignment="1">
      <alignment horizontal="left" vertical="center" wrapText="1"/>
    </xf>
    <xf numFmtId="0" fontId="49" fillId="0" borderId="17" xfId="0" applyFont="1" applyFill="1" applyBorder="1" applyAlignment="1">
      <alignment horizontal="left" wrapText="1"/>
    </xf>
    <xf numFmtId="0" fontId="49" fillId="0" borderId="19" xfId="0" applyFont="1" applyFill="1" applyBorder="1" applyAlignment="1">
      <alignment horizontal="left" vertical="center" wrapText="1"/>
    </xf>
    <xf numFmtId="0" fontId="49" fillId="0" borderId="19" xfId="0" applyFont="1" applyBorder="1" applyAlignment="1">
      <alignment horizontal="left" vertical="center" wrapText="1"/>
    </xf>
    <xf numFmtId="0" fontId="54" fillId="0" borderId="14" xfId="0" applyFont="1" applyFill="1" applyBorder="1" applyAlignment="1">
      <alignment horizontal="left" vertical="center" wrapText="1"/>
    </xf>
    <xf numFmtId="0" fontId="49" fillId="0" borderId="10" xfId="0" applyFont="1" applyFill="1" applyBorder="1" applyAlignment="1">
      <alignment horizontal="left" wrapText="1"/>
    </xf>
    <xf numFmtId="165" fontId="49" fillId="0" borderId="14" xfId="0" applyNumberFormat="1" applyFont="1" applyFill="1" applyBorder="1" applyAlignment="1">
      <alignment horizontal="left" vertical="top" wrapText="1"/>
    </xf>
    <xf numFmtId="0" fontId="49" fillId="0" borderId="43" xfId="0" applyFont="1" applyBorder="1" applyAlignment="1">
      <alignment horizontal="center" vertical="center" textRotation="90" wrapText="1"/>
    </xf>
    <xf numFmtId="10" fontId="51" fillId="0" borderId="77" xfId="4" applyNumberFormat="1" applyFont="1" applyBorder="1" applyAlignment="1">
      <alignment horizontal="center" vertical="center"/>
    </xf>
    <xf numFmtId="0" fontId="49" fillId="0" borderId="19" xfId="0" applyFont="1" applyBorder="1" applyAlignment="1">
      <alignment horizontal="left" vertical="center"/>
    </xf>
    <xf numFmtId="166" fontId="49" fillId="0" borderId="14" xfId="0" applyNumberFormat="1" applyFont="1" applyFill="1" applyBorder="1" applyAlignment="1">
      <alignment horizontal="left" vertical="top" wrapText="1"/>
    </xf>
    <xf numFmtId="10" fontId="51" fillId="0" borderId="76" xfId="4" applyNumberFormat="1" applyFont="1" applyBorder="1" applyAlignment="1">
      <alignment horizontal="center" vertical="center"/>
    </xf>
    <xf numFmtId="0" fontId="54" fillId="0" borderId="17" xfId="0" applyFont="1" applyFill="1" applyBorder="1" applyAlignment="1">
      <alignment horizontal="left" vertical="center" wrapText="1"/>
    </xf>
    <xf numFmtId="9" fontId="49" fillId="0" borderId="14" xfId="4" applyFont="1" applyFill="1" applyBorder="1" applyAlignment="1">
      <alignment horizontal="left" vertical="top" wrapText="1"/>
    </xf>
    <xf numFmtId="15" fontId="49" fillId="0" borderId="15" xfId="0" applyNumberFormat="1" applyFont="1" applyBorder="1" applyAlignment="1">
      <alignment horizontal="center" vertical="center" wrapText="1"/>
    </xf>
    <xf numFmtId="0" fontId="3" fillId="0" borderId="0" xfId="0" applyFont="1" applyFill="1"/>
    <xf numFmtId="0" fontId="0" fillId="0" borderId="0" xfId="0" applyFill="1"/>
    <xf numFmtId="0" fontId="28" fillId="18" borderId="5" xfId="0" applyFont="1" applyFill="1" applyBorder="1" applyAlignment="1">
      <alignment horizontal="center" vertical="center" wrapText="1"/>
    </xf>
    <xf numFmtId="0" fontId="0" fillId="0" borderId="0" xfId="0"/>
    <xf numFmtId="0" fontId="0" fillId="0" borderId="0" xfId="0"/>
    <xf numFmtId="0" fontId="2" fillId="0" borderId="0" xfId="0" applyFont="1" applyFill="1"/>
    <xf numFmtId="0" fontId="0" fillId="0" borderId="0" xfId="0" applyFont="1" applyFill="1"/>
    <xf numFmtId="0" fontId="0" fillId="0" borderId="0" xfId="0" applyFont="1" applyFill="1" applyAlignment="1">
      <alignment horizontal="left"/>
    </xf>
    <xf numFmtId="0" fontId="4" fillId="0" borderId="0" xfId="0" applyFont="1" applyFill="1" applyAlignment="1">
      <alignment wrapText="1"/>
    </xf>
    <xf numFmtId="0" fontId="3" fillId="0" borderId="0" xfId="0" applyFont="1" applyFill="1" applyAlignment="1">
      <alignment wrapText="1"/>
    </xf>
    <xf numFmtId="0" fontId="48" fillId="0" borderId="0" xfId="0" applyFont="1" applyFill="1" applyAlignment="1">
      <alignment horizontal="center" vertical="center" wrapText="1"/>
    </xf>
    <xf numFmtId="0" fontId="0" fillId="0" borderId="0" xfId="0" applyFont="1" applyFill="1" applyAlignment="1">
      <alignment wrapText="1"/>
    </xf>
    <xf numFmtId="0" fontId="2" fillId="0" borderId="0" xfId="0" applyFont="1" applyFill="1" applyAlignment="1">
      <alignment wrapText="1"/>
    </xf>
    <xf numFmtId="0" fontId="55" fillId="0" borderId="0" xfId="0" applyFont="1" applyFill="1"/>
    <xf numFmtId="0" fontId="55" fillId="0" borderId="0" xfId="0" applyFont="1"/>
    <xf numFmtId="0" fontId="0" fillId="0" borderId="0" xfId="0" applyFont="1" applyFill="1" applyAlignment="1">
      <alignment horizontal="center" vertical="center"/>
    </xf>
    <xf numFmtId="0" fontId="0" fillId="0" borderId="0" xfId="0" applyFont="1" applyFill="1" applyAlignment="1">
      <alignment vertical="center"/>
    </xf>
    <xf numFmtId="4" fontId="56" fillId="0" borderId="14" xfId="0" applyNumberFormat="1" applyFont="1" applyFill="1" applyBorder="1" applyAlignment="1">
      <alignment horizontal="left" vertical="top" wrapText="1"/>
    </xf>
    <xf numFmtId="0" fontId="56" fillId="0" borderId="19" xfId="0" applyFont="1" applyFill="1" applyBorder="1" applyAlignment="1">
      <alignment horizontal="left" vertical="center" wrapText="1"/>
    </xf>
    <xf numFmtId="0" fontId="56" fillId="0" borderId="19" xfId="0" applyFont="1" applyFill="1" applyBorder="1" applyAlignment="1">
      <alignment vertical="center" wrapText="1"/>
    </xf>
    <xf numFmtId="0" fontId="14" fillId="0" borderId="19" xfId="0" applyFont="1" applyFill="1" applyBorder="1" applyAlignment="1">
      <alignment horizontal="left" vertical="center" wrapText="1"/>
    </xf>
    <xf numFmtId="15" fontId="56" fillId="0" borderId="15" xfId="0" applyNumberFormat="1" applyFont="1" applyFill="1" applyBorder="1" applyAlignment="1">
      <alignment horizontal="left" vertical="center" wrapText="1"/>
    </xf>
    <xf numFmtId="4" fontId="56" fillId="0" borderId="14" xfId="0" applyNumberFormat="1" applyFont="1" applyBorder="1" applyAlignment="1">
      <alignment horizontal="left" vertical="top" wrapText="1"/>
    </xf>
    <xf numFmtId="0" fontId="56" fillId="0" borderId="18" xfId="0" applyFont="1" applyFill="1" applyBorder="1" applyAlignment="1">
      <alignment horizontal="center" vertical="center" textRotation="90" wrapText="1"/>
    </xf>
    <xf numFmtId="0" fontId="8" fillId="0" borderId="19" xfId="0" applyFont="1" applyFill="1" applyBorder="1" applyAlignment="1">
      <alignment vertical="center" wrapText="1"/>
    </xf>
    <xf numFmtId="0" fontId="14" fillId="0" borderId="19" xfId="0" applyFont="1" applyFill="1" applyBorder="1" applyAlignment="1">
      <alignment vertical="center" wrapText="1"/>
    </xf>
    <xf numFmtId="4" fontId="56" fillId="0" borderId="19" xfId="0" applyNumberFormat="1" applyFont="1" applyFill="1" applyBorder="1" applyAlignment="1">
      <alignment horizontal="left" vertical="center" wrapText="1"/>
    </xf>
    <xf numFmtId="15" fontId="56" fillId="0" borderId="15" xfId="0" applyNumberFormat="1" applyFont="1" applyFill="1" applyBorder="1" applyAlignment="1">
      <alignment horizontal="right" vertical="center" wrapText="1"/>
    </xf>
    <xf numFmtId="4" fontId="56" fillId="0" borderId="17" xfId="0" applyNumberFormat="1" applyFont="1" applyFill="1" applyBorder="1" applyAlignment="1">
      <alignment horizontal="left" wrapText="1"/>
    </xf>
    <xf numFmtId="0" fontId="56" fillId="0" borderId="17" xfId="0" applyFont="1" applyFill="1" applyBorder="1" applyAlignment="1">
      <alignment horizontal="center" wrapText="1"/>
    </xf>
    <xf numFmtId="9" fontId="56" fillId="0" borderId="14" xfId="4" applyFont="1" applyFill="1" applyBorder="1" applyAlignment="1">
      <alignment horizontal="center" vertical="top" wrapText="1"/>
    </xf>
    <xf numFmtId="165" fontId="56" fillId="0" borderId="14" xfId="0" applyNumberFormat="1" applyFont="1" applyFill="1" applyBorder="1" applyAlignment="1">
      <alignment horizontal="center" vertical="top" wrapText="1"/>
    </xf>
    <xf numFmtId="0" fontId="28" fillId="18" borderId="80" xfId="0" applyFont="1" applyFill="1" applyBorder="1" applyAlignment="1">
      <alignment horizontal="center" vertical="center" wrapText="1"/>
    </xf>
    <xf numFmtId="0" fontId="56" fillId="0" borderId="65" xfId="0" applyFont="1" applyFill="1" applyBorder="1" applyAlignment="1">
      <alignment vertical="center" wrapText="1"/>
    </xf>
    <xf numFmtId="0" fontId="56" fillId="0" borderId="34" xfId="0" applyFont="1" applyFill="1" applyBorder="1" applyAlignment="1">
      <alignment vertical="center" wrapText="1"/>
    </xf>
    <xf numFmtId="0" fontId="8" fillId="0" borderId="34" xfId="0" applyFont="1" applyFill="1" applyBorder="1" applyAlignment="1">
      <alignment vertical="center" wrapText="1"/>
    </xf>
    <xf numFmtId="0" fontId="57" fillId="0" borderId="81" xfId="0" applyFont="1" applyFill="1" applyBorder="1" applyAlignment="1">
      <alignment horizontal="center" vertical="center" wrapText="1"/>
    </xf>
    <xf numFmtId="0" fontId="56" fillId="0" borderId="82" xfId="0" applyFont="1" applyFill="1" applyBorder="1" applyAlignment="1">
      <alignment vertical="center" wrapText="1"/>
    </xf>
    <xf numFmtId="0" fontId="56" fillId="0" borderId="34" xfId="0" applyFont="1" applyFill="1" applyBorder="1" applyAlignment="1">
      <alignment horizontal="left" vertical="center" wrapText="1"/>
    </xf>
    <xf numFmtId="15" fontId="56" fillId="0" borderId="66" xfId="0" applyNumberFormat="1" applyFont="1" applyFill="1" applyBorder="1" applyAlignment="1">
      <alignment vertical="center" wrapText="1"/>
    </xf>
    <xf numFmtId="0" fontId="56" fillId="0" borderId="65" xfId="0" applyFont="1" applyFill="1" applyBorder="1" applyAlignment="1">
      <alignment horizontal="center" vertical="center" textRotation="90" wrapText="1"/>
    </xf>
    <xf numFmtId="0" fontId="57" fillId="0" borderId="83" xfId="0" applyFont="1" applyFill="1" applyBorder="1" applyAlignment="1">
      <alignment horizontal="center" vertical="center" wrapText="1"/>
    </xf>
    <xf numFmtId="0" fontId="56" fillId="0" borderId="77" xfId="0" applyFont="1" applyFill="1" applyBorder="1" applyAlignment="1">
      <alignment vertical="center" wrapText="1"/>
    </xf>
    <xf numFmtId="15" fontId="56" fillId="0" borderId="15" xfId="0" applyNumberFormat="1" applyFont="1" applyFill="1" applyBorder="1" applyAlignment="1">
      <alignment vertical="center" wrapText="1"/>
    </xf>
    <xf numFmtId="0" fontId="56" fillId="0" borderId="18" xfId="0" applyFont="1" applyFill="1" applyBorder="1" applyAlignment="1">
      <alignment horizontal="left" vertical="center" wrapText="1"/>
    </xf>
    <xf numFmtId="0" fontId="56" fillId="0" borderId="77" xfId="0" applyFont="1" applyFill="1" applyBorder="1" applyAlignment="1">
      <alignment horizontal="left" vertical="center" wrapText="1"/>
    </xf>
    <xf numFmtId="4" fontId="56" fillId="0" borderId="17" xfId="0" applyNumberFormat="1" applyFont="1" applyBorder="1" applyAlignment="1">
      <alignment horizontal="left" wrapText="1"/>
    </xf>
    <xf numFmtId="0" fontId="56" fillId="0" borderId="66" xfId="0" applyFont="1" applyFill="1" applyBorder="1" applyAlignment="1">
      <alignment vertical="center" wrapText="1"/>
    </xf>
    <xf numFmtId="0" fontId="56" fillId="0" borderId="15" xfId="0" applyFont="1" applyFill="1" applyBorder="1" applyAlignment="1">
      <alignment vertical="center" wrapText="1"/>
    </xf>
    <xf numFmtId="0" fontId="56" fillId="0" borderId="15" xfId="0" applyFont="1" applyBorder="1" applyAlignment="1">
      <alignment horizontal="left" vertical="center" wrapText="1"/>
    </xf>
    <xf numFmtId="0" fontId="56" fillId="0" borderId="15" xfId="0" applyFont="1" applyFill="1" applyBorder="1" applyAlignment="1">
      <alignment horizontal="left" vertical="center" wrapText="1"/>
    </xf>
    <xf numFmtId="0" fontId="56" fillId="0" borderId="18" xfId="0" applyFont="1" applyFill="1" applyBorder="1" applyAlignment="1">
      <alignment vertical="center" wrapText="1"/>
    </xf>
    <xf numFmtId="0" fontId="8" fillId="0" borderId="19" xfId="0" applyFont="1" applyFill="1" applyBorder="1" applyAlignment="1">
      <alignment horizontal="left" vertical="center" wrapText="1"/>
    </xf>
    <xf numFmtId="0" fontId="56" fillId="0" borderId="19" xfId="0" applyFont="1" applyFill="1" applyBorder="1" applyAlignment="1">
      <alignment horizontal="left" wrapText="1"/>
    </xf>
    <xf numFmtId="0" fontId="56" fillId="0" borderId="19" xfId="0" applyFont="1" applyBorder="1" applyAlignment="1">
      <alignment vertical="center" wrapText="1"/>
    </xf>
    <xf numFmtId="0" fontId="8" fillId="0" borderId="19" xfId="0" applyFont="1" applyBorder="1" applyAlignment="1">
      <alignment vertical="center" wrapText="1"/>
    </xf>
    <xf numFmtId="4" fontId="56" fillId="0" borderId="19" xfId="0" applyNumberFormat="1" applyFont="1" applyFill="1" applyBorder="1" applyAlignment="1">
      <alignment horizontal="left" wrapText="1"/>
    </xf>
    <xf numFmtId="0" fontId="56" fillId="0" borderId="18" xfId="0" applyFont="1" applyBorder="1" applyAlignment="1">
      <alignment vertical="center" wrapText="1"/>
    </xf>
    <xf numFmtId="0" fontId="8" fillId="0" borderId="0" xfId="0" applyFont="1" applyAlignment="1">
      <alignment horizontal="left" vertical="top"/>
    </xf>
    <xf numFmtId="0" fontId="8" fillId="0" borderId="0" xfId="0" applyFont="1" applyAlignment="1">
      <alignment horizontal="center" vertical="center"/>
    </xf>
    <xf numFmtId="0" fontId="8" fillId="0" borderId="0" xfId="0" applyFont="1" applyAlignment="1">
      <alignment vertical="top"/>
    </xf>
    <xf numFmtId="0" fontId="8" fillId="2" borderId="0" xfId="0" applyFont="1" applyFill="1" applyAlignment="1">
      <alignment horizontal="center" vertical="center"/>
    </xf>
    <xf numFmtId="0" fontId="8" fillId="0" borderId="0" xfId="0" applyFont="1" applyAlignment="1">
      <alignment horizontal="left" vertical="center"/>
    </xf>
    <xf numFmtId="0" fontId="8" fillId="2" borderId="0" xfId="0" applyFont="1" applyFill="1" applyAlignment="1">
      <alignment vertical="top" wrapText="1"/>
    </xf>
    <xf numFmtId="0" fontId="8" fillId="2" borderId="0" xfId="0" applyFont="1" applyFill="1" applyAlignment="1">
      <alignment horizontal="left" vertical="top"/>
    </xf>
    <xf numFmtId="0" fontId="11" fillId="2" borderId="0" xfId="0" applyFont="1" applyFill="1" applyAlignment="1">
      <alignment horizontal="left" vertical="top"/>
    </xf>
    <xf numFmtId="0" fontId="11" fillId="0" borderId="0" xfId="0" applyFont="1" applyAlignment="1">
      <alignment horizontal="left" vertical="top"/>
    </xf>
    <xf numFmtId="14" fontId="32" fillId="2" borderId="0" xfId="0" applyNumberFormat="1" applyFont="1" applyFill="1" applyAlignment="1">
      <alignment horizontal="center" vertical="center" wrapText="1"/>
    </xf>
    <xf numFmtId="0" fontId="32" fillId="2" borderId="0" xfId="0" applyFont="1" applyFill="1" applyAlignment="1">
      <alignment horizontal="center" vertical="center" wrapText="1"/>
    </xf>
    <xf numFmtId="0" fontId="23" fillId="0" borderId="0" xfId="0" applyFont="1" applyAlignment="1">
      <alignment horizontal="left" vertical="top"/>
    </xf>
    <xf numFmtId="0" fontId="23" fillId="0" borderId="0" xfId="0" applyFont="1" applyAlignment="1">
      <alignment horizontal="center" vertical="center"/>
    </xf>
    <xf numFmtId="0" fontId="23" fillId="0" borderId="0" xfId="0" applyFont="1" applyAlignment="1">
      <alignment vertical="top"/>
    </xf>
    <xf numFmtId="0" fontId="23" fillId="2" borderId="0" xfId="0" applyFont="1" applyFill="1" applyAlignment="1">
      <alignment horizontal="center" vertical="top"/>
    </xf>
    <xf numFmtId="0" fontId="8" fillId="2" borderId="0" xfId="0" applyFont="1" applyFill="1" applyBorder="1" applyAlignment="1">
      <alignment vertical="top" wrapText="1"/>
    </xf>
    <xf numFmtId="0" fontId="23" fillId="2" borderId="0" xfId="0" applyFont="1" applyFill="1" applyAlignment="1">
      <alignment horizontal="left" vertical="top"/>
    </xf>
    <xf numFmtId="0" fontId="23" fillId="0" borderId="0" xfId="0" applyFont="1" applyAlignment="1">
      <alignment horizontal="center" vertical="center" wrapText="1"/>
    </xf>
    <xf numFmtId="0" fontId="26" fillId="0" borderId="0" xfId="0" applyFont="1" applyAlignment="1">
      <alignment horizontal="center" vertical="center" wrapText="1"/>
    </xf>
    <xf numFmtId="0" fontId="26" fillId="13" borderId="84" xfId="0" applyFont="1" applyFill="1" applyBorder="1" applyAlignment="1">
      <alignment horizontal="center" vertical="center" wrapText="1"/>
    </xf>
    <xf numFmtId="0" fontId="61" fillId="13" borderId="84" xfId="0" applyFont="1" applyFill="1" applyBorder="1" applyAlignment="1">
      <alignment horizontal="center" vertical="center" wrapText="1"/>
    </xf>
    <xf numFmtId="0" fontId="61" fillId="2" borderId="84" xfId="0" applyFont="1" applyFill="1" applyBorder="1" applyAlignment="1">
      <alignment horizontal="center" vertical="center" wrapText="1"/>
    </xf>
    <xf numFmtId="0" fontId="61" fillId="2" borderId="85" xfId="0" applyFont="1" applyFill="1" applyBorder="1" applyAlignment="1">
      <alignment horizontal="center" vertical="center" wrapText="1"/>
    </xf>
    <xf numFmtId="0" fontId="23" fillId="21" borderId="90" xfId="0" applyFont="1" applyFill="1" applyBorder="1" applyAlignment="1">
      <alignment horizontal="center" vertical="center" wrapText="1"/>
    </xf>
    <xf numFmtId="0" fontId="23" fillId="21" borderId="91" xfId="0" applyFont="1" applyFill="1" applyBorder="1" applyAlignment="1">
      <alignment vertical="center" wrapText="1"/>
    </xf>
    <xf numFmtId="0" fontId="23" fillId="21" borderId="91" xfId="0" applyFont="1" applyFill="1" applyBorder="1" applyAlignment="1">
      <alignment horizontal="left" vertical="center" wrapText="1"/>
    </xf>
    <xf numFmtId="0" fontId="8" fillId="2" borderId="91" xfId="0" applyFont="1" applyFill="1" applyBorder="1" applyAlignment="1">
      <alignment horizontal="center" vertical="center" wrapText="1"/>
    </xf>
    <xf numFmtId="0" fontId="23" fillId="21" borderId="92" xfId="0" applyFont="1" applyFill="1" applyBorder="1" applyAlignment="1">
      <alignment horizontal="left" vertical="center" wrapText="1"/>
    </xf>
    <xf numFmtId="0" fontId="11" fillId="2" borderId="49"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18" borderId="25" xfId="0" applyFont="1" applyFill="1" applyBorder="1" applyAlignment="1">
      <alignment horizontal="left" vertical="top" wrapText="1"/>
    </xf>
    <xf numFmtId="0" fontId="11" fillId="2" borderId="27" xfId="0" applyFont="1" applyFill="1" applyBorder="1" applyAlignment="1">
      <alignment horizontal="left" vertical="top" wrapText="1"/>
    </xf>
    <xf numFmtId="9" fontId="23" fillId="2" borderId="88" xfId="4" applyFont="1" applyFill="1" applyBorder="1" applyAlignment="1">
      <alignment horizontal="center" vertical="center" wrapText="1"/>
    </xf>
    <xf numFmtId="0" fontId="8" fillId="0" borderId="93" xfId="0" applyFont="1" applyBorder="1" applyAlignment="1">
      <alignment horizontal="center" vertical="top" wrapText="1"/>
    </xf>
    <xf numFmtId="0" fontId="8" fillId="2" borderId="0" xfId="0" applyFont="1" applyFill="1" applyAlignment="1">
      <alignment horizontal="center" vertical="center" wrapText="1"/>
    </xf>
    <xf numFmtId="0" fontId="23" fillId="0" borderId="0" xfId="0" applyFont="1" applyAlignment="1">
      <alignment horizontal="left" vertical="top" wrapText="1"/>
    </xf>
    <xf numFmtId="0" fontId="23" fillId="21" borderId="95" xfId="0" applyFont="1" applyFill="1" applyBorder="1" applyAlignment="1">
      <alignment horizontal="center" vertical="center" wrapText="1"/>
    </xf>
    <xf numFmtId="0" fontId="23" fillId="21" borderId="6" xfId="0" applyFont="1" applyFill="1" applyBorder="1" applyAlignment="1">
      <alignment vertical="center" wrapText="1"/>
    </xf>
    <xf numFmtId="0" fontId="23" fillId="21" borderId="6"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1" borderId="96" xfId="0" applyFont="1" applyFill="1" applyBorder="1" applyAlignment="1">
      <alignment horizontal="left" vertical="center" wrapText="1"/>
    </xf>
    <xf numFmtId="0" fontId="11" fillId="2" borderId="64"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18" borderId="6" xfId="0" applyFont="1" applyFill="1" applyBorder="1" applyAlignment="1">
      <alignment horizontal="left" vertical="top" wrapText="1"/>
    </xf>
    <xf numFmtId="0" fontId="11" fillId="2" borderId="67" xfId="0" applyFont="1" applyFill="1" applyBorder="1" applyAlignment="1">
      <alignment horizontal="left" vertical="top" wrapText="1"/>
    </xf>
    <xf numFmtId="0" fontId="23" fillId="2" borderId="97" xfId="0" applyFont="1" applyFill="1" applyBorder="1" applyAlignment="1">
      <alignment horizontal="left" vertical="top" wrapText="1"/>
    </xf>
    <xf numFmtId="0" fontId="23" fillId="0" borderId="6" xfId="0" applyFont="1" applyBorder="1" applyAlignment="1">
      <alignment horizontal="left" vertical="top" wrapText="1"/>
    </xf>
    <xf numFmtId="0" fontId="11" fillId="23" borderId="6" xfId="0" applyFont="1" applyFill="1" applyBorder="1" applyAlignment="1">
      <alignment horizontal="left" vertical="top" wrapText="1"/>
    </xf>
    <xf numFmtId="0" fontId="23" fillId="17" borderId="95" xfId="0" applyFont="1" applyFill="1" applyBorder="1" applyAlignment="1">
      <alignment horizontal="center" vertical="center" wrapText="1"/>
    </xf>
    <xf numFmtId="0" fontId="23" fillId="17" borderId="6" xfId="0" applyFont="1" applyFill="1" applyBorder="1" applyAlignment="1">
      <alignment vertical="center" wrapText="1"/>
    </xf>
    <xf numFmtId="0" fontId="23" fillId="17" borderId="6" xfId="0" applyFont="1" applyFill="1" applyBorder="1" applyAlignment="1">
      <alignment horizontal="left" vertical="center" wrapText="1"/>
    </xf>
    <xf numFmtId="0" fontId="23" fillId="17" borderId="96" xfId="0" applyFont="1" applyFill="1" applyBorder="1" applyAlignment="1">
      <alignment horizontal="left" vertical="center" wrapText="1"/>
    </xf>
    <xf numFmtId="0" fontId="11" fillId="18" borderId="64" xfId="0" applyFont="1" applyFill="1" applyBorder="1" applyAlignment="1">
      <alignment horizontal="left" vertical="top" wrapText="1"/>
    </xf>
    <xf numFmtId="0" fontId="23" fillId="17" borderId="101" xfId="0" applyFont="1" applyFill="1" applyBorder="1" applyAlignment="1">
      <alignment horizontal="center" vertical="center" wrapText="1"/>
    </xf>
    <xf numFmtId="0" fontId="23" fillId="17" borderId="23" xfId="0" applyFont="1" applyFill="1" applyBorder="1" applyAlignment="1">
      <alignment vertical="center" wrapText="1"/>
    </xf>
    <xf numFmtId="0" fontId="23" fillId="17" borderId="23" xfId="0" applyFont="1" applyFill="1" applyBorder="1" applyAlignment="1">
      <alignment horizontal="left" vertical="center" wrapText="1"/>
    </xf>
    <xf numFmtId="0" fontId="23" fillId="2" borderId="23" xfId="0" applyFont="1" applyFill="1" applyBorder="1" applyAlignment="1">
      <alignment horizontal="center" vertical="center" wrapText="1"/>
    </xf>
    <xf numFmtId="0" fontId="23" fillId="17" borderId="102" xfId="0" applyFont="1" applyFill="1" applyBorder="1" applyAlignment="1">
      <alignment horizontal="left" vertical="center" wrapText="1"/>
    </xf>
    <xf numFmtId="0" fontId="23" fillId="12" borderId="62" xfId="0" applyFont="1" applyFill="1" applyBorder="1" applyAlignment="1">
      <alignment horizontal="center" vertical="center" wrapText="1"/>
    </xf>
    <xf numFmtId="0" fontId="23" fillId="12" borderId="91" xfId="0" applyFont="1" applyFill="1" applyBorder="1" applyAlignment="1">
      <alignment vertical="center" wrapText="1"/>
    </xf>
    <xf numFmtId="0" fontId="23" fillId="12" borderId="91" xfId="0" applyFont="1" applyFill="1" applyBorder="1" applyAlignment="1">
      <alignment horizontal="left" vertical="center" wrapText="1"/>
    </xf>
    <xf numFmtId="0" fontId="23" fillId="2" borderId="91" xfId="0" applyFont="1" applyFill="1" applyBorder="1" applyAlignment="1">
      <alignment horizontal="center" vertical="center" wrapText="1"/>
    </xf>
    <xf numFmtId="0" fontId="23" fillId="12" borderId="92" xfId="0" applyFont="1" applyFill="1" applyBorder="1" applyAlignment="1">
      <alignment horizontal="left" vertical="center" wrapText="1"/>
    </xf>
    <xf numFmtId="0" fontId="8" fillId="12" borderId="64" xfId="0" applyFont="1" applyFill="1" applyBorder="1" applyAlignment="1">
      <alignment horizontal="center" vertical="center" wrapText="1"/>
    </xf>
    <xf numFmtId="0" fontId="8" fillId="12" borderId="6" xfId="0" applyFont="1" applyFill="1" applyBorder="1" applyAlignment="1">
      <alignment vertical="center" wrapText="1"/>
    </xf>
    <xf numFmtId="0" fontId="8" fillId="1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23" fillId="12" borderId="96" xfId="0" applyFont="1" applyFill="1" applyBorder="1" applyAlignment="1">
      <alignment horizontal="left" vertical="center" wrapText="1"/>
    </xf>
    <xf numFmtId="0" fontId="23" fillId="2" borderId="6" xfId="0" applyFont="1" applyFill="1" applyBorder="1" applyAlignment="1">
      <alignment horizontal="left" vertical="top" wrapText="1"/>
    </xf>
    <xf numFmtId="0" fontId="23" fillId="12" borderId="64" xfId="0" applyFont="1" applyFill="1" applyBorder="1" applyAlignment="1">
      <alignment horizontal="center" vertical="center" wrapText="1"/>
    </xf>
    <xf numFmtId="0" fontId="23" fillId="12" borderId="6" xfId="0" applyFont="1" applyFill="1" applyBorder="1" applyAlignment="1">
      <alignment vertical="center" wrapText="1"/>
    </xf>
    <xf numFmtId="0" fontId="23" fillId="12" borderId="6" xfId="0" applyFont="1" applyFill="1" applyBorder="1" applyAlignment="1">
      <alignment horizontal="left" vertical="center" wrapText="1"/>
    </xf>
    <xf numFmtId="0" fontId="11" fillId="23" borderId="64" xfId="0" applyFont="1" applyFill="1" applyBorder="1" applyAlignment="1">
      <alignment horizontal="left" vertical="top" wrapText="1"/>
    </xf>
    <xf numFmtId="0" fontId="23" fillId="12" borderId="55" xfId="0" applyFont="1" applyFill="1" applyBorder="1" applyAlignment="1">
      <alignment horizontal="center" vertical="center" wrapText="1"/>
    </xf>
    <xf numFmtId="0" fontId="8" fillId="12" borderId="28" xfId="0" applyFont="1" applyFill="1" applyBorder="1" applyAlignment="1">
      <alignment vertical="center" wrapText="1"/>
    </xf>
    <xf numFmtId="0" fontId="8" fillId="12" borderId="28" xfId="0" applyFont="1" applyFill="1" applyBorder="1" applyAlignment="1">
      <alignment horizontal="left" vertical="center" wrapText="1"/>
    </xf>
    <xf numFmtId="0" fontId="23" fillId="2" borderId="28" xfId="0" applyFont="1" applyFill="1" applyBorder="1" applyAlignment="1">
      <alignment horizontal="center" vertical="center" wrapText="1"/>
    </xf>
    <xf numFmtId="0" fontId="23" fillId="12" borderId="105" xfId="0" applyFont="1" applyFill="1" applyBorder="1" applyAlignment="1">
      <alignment horizontal="left" vertical="center" wrapText="1"/>
    </xf>
    <xf numFmtId="0" fontId="23" fillId="24" borderId="106" xfId="0" applyFont="1" applyFill="1" applyBorder="1" applyAlignment="1">
      <alignment horizontal="center" vertical="center" wrapText="1"/>
    </xf>
    <xf numFmtId="0" fontId="23" fillId="24" borderId="25" xfId="0" applyFont="1" applyFill="1" applyBorder="1" applyAlignment="1">
      <alignment vertical="center" wrapText="1"/>
    </xf>
    <xf numFmtId="0" fontId="23" fillId="24"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23" fillId="24" borderId="107" xfId="0" applyFont="1" applyFill="1" applyBorder="1" applyAlignment="1">
      <alignment horizontal="left" vertical="center" wrapText="1"/>
    </xf>
    <xf numFmtId="0" fontId="23" fillId="24" borderId="95" xfId="0" applyFont="1" applyFill="1" applyBorder="1" applyAlignment="1">
      <alignment horizontal="center" vertical="center" wrapText="1"/>
    </xf>
    <xf numFmtId="0" fontId="23" fillId="24" borderId="6" xfId="0" applyFont="1" applyFill="1" applyBorder="1" applyAlignment="1">
      <alignment vertical="center" wrapText="1"/>
    </xf>
    <xf numFmtId="0" fontId="23" fillId="24" borderId="6" xfId="0" applyFont="1" applyFill="1" applyBorder="1" applyAlignment="1">
      <alignment horizontal="left" vertical="center" wrapText="1"/>
    </xf>
    <xf numFmtId="0" fontId="23" fillId="24" borderId="96" xfId="0" applyFont="1" applyFill="1" applyBorder="1" applyAlignment="1">
      <alignment horizontal="left" vertical="center" wrapText="1"/>
    </xf>
    <xf numFmtId="0" fontId="23" fillId="23" borderId="6" xfId="0" applyFont="1" applyFill="1" applyBorder="1" applyAlignment="1">
      <alignment horizontal="left" vertical="top" wrapText="1"/>
    </xf>
    <xf numFmtId="0" fontId="63" fillId="23" borderId="6" xfId="0" applyFont="1" applyFill="1" applyBorder="1" applyAlignment="1">
      <alignment horizontal="left" vertical="top" wrapText="1"/>
    </xf>
    <xf numFmtId="0" fontId="23" fillId="24" borderId="101" xfId="0" applyFont="1" applyFill="1" applyBorder="1" applyAlignment="1">
      <alignment horizontal="center" vertical="center" wrapText="1"/>
    </xf>
    <xf numFmtId="0" fontId="23" fillId="24" borderId="23" xfId="0" applyFont="1" applyFill="1" applyBorder="1" applyAlignment="1">
      <alignment vertical="center" wrapText="1"/>
    </xf>
    <xf numFmtId="0" fontId="23" fillId="24" borderId="23" xfId="0" applyFont="1" applyFill="1" applyBorder="1" applyAlignment="1">
      <alignment horizontal="left" vertical="center" wrapText="1"/>
    </xf>
    <xf numFmtId="0" fontId="23" fillId="24" borderId="102" xfId="0" applyFont="1" applyFill="1" applyBorder="1" applyAlignment="1">
      <alignment horizontal="left" vertical="center" wrapText="1"/>
    </xf>
    <xf numFmtId="0" fontId="23" fillId="19" borderId="90" xfId="0" applyFont="1" applyFill="1" applyBorder="1" applyAlignment="1">
      <alignment horizontal="center" vertical="center" wrapText="1"/>
    </xf>
    <xf numFmtId="0" fontId="8" fillId="19" borderId="91" xfId="0" applyFont="1" applyFill="1" applyBorder="1" applyAlignment="1">
      <alignment vertical="center" wrapText="1"/>
    </xf>
    <xf numFmtId="0" fontId="23" fillId="19" borderId="91" xfId="0" applyFont="1" applyFill="1" applyBorder="1" applyAlignment="1">
      <alignment horizontal="left" vertical="center" wrapText="1"/>
    </xf>
    <xf numFmtId="0" fontId="23" fillId="19" borderId="92" xfId="0" applyFont="1" applyFill="1" applyBorder="1" applyAlignment="1">
      <alignment horizontal="left" vertical="center" wrapText="1"/>
    </xf>
    <xf numFmtId="0" fontId="23" fillId="19" borderId="95" xfId="0" applyFont="1" applyFill="1" applyBorder="1" applyAlignment="1">
      <alignment horizontal="center" vertical="center" wrapText="1"/>
    </xf>
    <xf numFmtId="0" fontId="8" fillId="19" borderId="6" xfId="0" applyFont="1" applyFill="1" applyBorder="1" applyAlignment="1">
      <alignment vertical="center" wrapText="1"/>
    </xf>
    <xf numFmtId="0" fontId="23" fillId="19" borderId="6" xfId="0" applyFont="1" applyFill="1" applyBorder="1" applyAlignment="1">
      <alignment horizontal="left" vertical="center" wrapText="1"/>
    </xf>
    <xf numFmtId="0" fontId="23" fillId="19" borderId="96" xfId="0" applyFont="1" applyFill="1" applyBorder="1" applyAlignment="1">
      <alignment horizontal="left" vertical="center" wrapText="1"/>
    </xf>
    <xf numFmtId="0" fontId="23" fillId="19" borderId="115" xfId="0" applyFont="1" applyFill="1" applyBorder="1" applyAlignment="1">
      <alignment horizontal="center" vertical="center" wrapText="1"/>
    </xf>
    <xf numFmtId="0" fontId="8" fillId="19" borderId="28" xfId="0" applyFont="1" applyFill="1" applyBorder="1" applyAlignment="1">
      <alignment vertical="center" wrapText="1"/>
    </xf>
    <xf numFmtId="0" fontId="23" fillId="19" borderId="28" xfId="0" applyFont="1" applyFill="1" applyBorder="1" applyAlignment="1">
      <alignment horizontal="left" vertical="center" wrapText="1"/>
    </xf>
    <xf numFmtId="0" fontId="23" fillId="19" borderId="105" xfId="0" applyFont="1" applyFill="1" applyBorder="1" applyAlignment="1">
      <alignment horizontal="left" vertical="center" wrapText="1"/>
    </xf>
    <xf numFmtId="0" fontId="23" fillId="21" borderId="106" xfId="0" applyFont="1" applyFill="1" applyBorder="1" applyAlignment="1">
      <alignment horizontal="center" vertical="center" wrapText="1"/>
    </xf>
    <xf numFmtId="0" fontId="23" fillId="21" borderId="25" xfId="0" applyFont="1" applyFill="1" applyBorder="1" applyAlignment="1">
      <alignment vertical="center" wrapText="1"/>
    </xf>
    <xf numFmtId="0" fontId="23" fillId="21" borderId="25" xfId="0" applyFont="1" applyFill="1" applyBorder="1" applyAlignment="1">
      <alignment horizontal="left" vertical="center" wrapText="1"/>
    </xf>
    <xf numFmtId="0" fontId="23" fillId="2" borderId="25" xfId="0" applyFont="1" applyFill="1" applyBorder="1" applyAlignment="1">
      <alignment horizontal="center" vertical="center" wrapText="1"/>
    </xf>
    <xf numFmtId="0" fontId="23" fillId="21" borderId="107" xfId="0" applyFont="1" applyFill="1" applyBorder="1" applyAlignment="1">
      <alignment horizontal="left" vertical="center" wrapText="1"/>
    </xf>
    <xf numFmtId="0" fontId="8" fillId="21" borderId="6" xfId="0" applyFont="1" applyFill="1" applyBorder="1" applyAlignment="1">
      <alignment vertical="center" wrapText="1"/>
    </xf>
    <xf numFmtId="0" fontId="8" fillId="21" borderId="96" xfId="0" applyFont="1" applyFill="1" applyBorder="1" applyAlignment="1">
      <alignment horizontal="left" vertical="center" wrapText="1"/>
    </xf>
    <xf numFmtId="0" fontId="23" fillId="12" borderId="95" xfId="0" applyFont="1" applyFill="1" applyBorder="1" applyAlignment="1">
      <alignment horizontal="center" vertical="center" wrapText="1"/>
    </xf>
    <xf numFmtId="0" fontId="8" fillId="12" borderId="96" xfId="0" applyFont="1" applyFill="1" applyBorder="1" applyAlignment="1">
      <alignment horizontal="left" vertical="center" wrapText="1"/>
    </xf>
    <xf numFmtId="0" fontId="23" fillId="12" borderId="115" xfId="0" applyFont="1" applyFill="1" applyBorder="1" applyAlignment="1">
      <alignment horizontal="center" vertical="center" wrapText="1"/>
    </xf>
    <xf numFmtId="0" fontId="23" fillId="12" borderId="28" xfId="0" applyFont="1" applyFill="1" applyBorder="1" applyAlignment="1">
      <alignment vertical="center" wrapText="1"/>
    </xf>
    <xf numFmtId="0" fontId="23" fillId="12" borderId="28" xfId="0" applyFont="1" applyFill="1" applyBorder="1" applyAlignment="1">
      <alignment horizontal="left" vertical="center" wrapText="1"/>
    </xf>
    <xf numFmtId="9" fontId="23" fillId="2" borderId="117" xfId="4" applyFont="1" applyFill="1" applyBorder="1" applyAlignment="1">
      <alignment horizontal="center" vertical="center" wrapText="1"/>
    </xf>
    <xf numFmtId="0" fontId="23" fillId="2" borderId="104" xfId="0" applyFont="1" applyFill="1" applyBorder="1" applyAlignment="1">
      <alignment horizontal="left" vertical="top" wrapText="1"/>
    </xf>
    <xf numFmtId="0" fontId="65" fillId="2" borderId="0" xfId="0" applyFont="1" applyFill="1" applyBorder="1" applyAlignment="1">
      <alignment horizontal="center" vertical="center"/>
    </xf>
    <xf numFmtId="0" fontId="11" fillId="2" borderId="120" xfId="0" applyFont="1" applyFill="1" applyBorder="1" applyAlignment="1">
      <alignment horizontal="left" vertical="top"/>
    </xf>
    <xf numFmtId="0" fontId="11" fillId="2" borderId="121" xfId="0" applyFont="1" applyFill="1" applyBorder="1" applyAlignment="1">
      <alignment horizontal="left" vertical="top"/>
    </xf>
    <xf numFmtId="0" fontId="11" fillId="0" borderId="121" xfId="0" applyFont="1" applyBorder="1" applyAlignment="1">
      <alignment horizontal="left" vertical="top"/>
    </xf>
    <xf numFmtId="0" fontId="11" fillId="2" borderId="122" xfId="0" applyFont="1" applyFill="1" applyBorder="1" applyAlignment="1">
      <alignment horizontal="left" vertical="top"/>
    </xf>
    <xf numFmtId="0" fontId="23" fillId="2" borderId="123" xfId="0" applyFont="1" applyFill="1" applyBorder="1" applyAlignment="1">
      <alignment horizontal="left" vertical="top"/>
    </xf>
    <xf numFmtId="0" fontId="11" fillId="18" borderId="124" xfId="0" applyFont="1" applyFill="1" applyBorder="1" applyAlignment="1">
      <alignment horizontal="left" vertical="top" wrapText="1"/>
    </xf>
    <xf numFmtId="0" fontId="8" fillId="2" borderId="0" xfId="0" applyFont="1" applyFill="1" applyAlignment="1">
      <alignment horizontal="left" vertical="center"/>
    </xf>
    <xf numFmtId="0" fontId="8" fillId="2" borderId="0" xfId="0" applyFont="1" applyFill="1" applyAlignment="1">
      <alignment horizontal="center" vertical="top"/>
    </xf>
    <xf numFmtId="0" fontId="11" fillId="16" borderId="125" xfId="0" applyFont="1" applyFill="1" applyBorder="1" applyAlignment="1">
      <alignment horizontal="left" vertical="top" wrapText="1"/>
    </xf>
    <xf numFmtId="0" fontId="23" fillId="25" borderId="126" xfId="0" applyFont="1" applyFill="1" applyBorder="1" applyAlignment="1">
      <alignment horizontal="left" vertical="top"/>
    </xf>
    <xf numFmtId="0" fontId="23" fillId="15" borderId="125" xfId="0" applyFont="1" applyFill="1" applyBorder="1" applyAlignment="1">
      <alignment horizontal="left" vertical="top"/>
    </xf>
    <xf numFmtId="0" fontId="8" fillId="2" borderId="0" xfId="0" applyFont="1" applyFill="1" applyAlignment="1">
      <alignment vertical="top"/>
    </xf>
    <xf numFmtId="0" fontId="23" fillId="0" borderId="0" xfId="0" applyFont="1" applyFill="1" applyAlignment="1">
      <alignment horizontal="left" vertical="top"/>
    </xf>
    <xf numFmtId="0" fontId="59" fillId="2" borderId="2" xfId="0" applyFont="1" applyFill="1" applyBorder="1" applyAlignment="1">
      <alignment horizontal="center" vertical="center"/>
    </xf>
    <xf numFmtId="0" fontId="65" fillId="2" borderId="0" xfId="0" applyFont="1" applyFill="1" applyAlignment="1">
      <alignment vertical="top"/>
    </xf>
    <xf numFmtId="0" fontId="31" fillId="2" borderId="0" xfId="0" applyFont="1" applyFill="1" applyAlignment="1">
      <alignment horizontal="center" vertical="center"/>
    </xf>
    <xf numFmtId="0" fontId="6" fillId="0" borderId="0" xfId="0" applyFont="1" applyAlignment="1">
      <alignment horizontal="center"/>
    </xf>
    <xf numFmtId="10" fontId="6" fillId="0" borderId="0" xfId="0" applyNumberFormat="1" applyFont="1" applyAlignment="1">
      <alignment horizontal="left"/>
    </xf>
    <xf numFmtId="0" fontId="6" fillId="0" borderId="0" xfId="0" applyFont="1" applyAlignment="1">
      <alignment horizontal="left"/>
    </xf>
    <xf numFmtId="0" fontId="24" fillId="18" borderId="23" xfId="0" applyFont="1" applyFill="1" applyBorder="1" applyAlignment="1">
      <alignment horizontal="center" vertical="center" wrapText="1"/>
    </xf>
    <xf numFmtId="10" fontId="66" fillId="26" borderId="6" xfId="0" applyNumberFormat="1" applyFont="1" applyFill="1" applyBorder="1" applyAlignment="1">
      <alignment horizontal="center" vertical="center" wrapText="1"/>
    </xf>
    <xf numFmtId="0" fontId="66" fillId="26" borderId="6" xfId="0" applyFont="1" applyFill="1" applyBorder="1" applyAlignment="1">
      <alignment horizontal="center" vertical="center" wrapText="1"/>
    </xf>
    <xf numFmtId="0" fontId="69" fillId="0" borderId="6" xfId="0" applyFont="1" applyFill="1" applyBorder="1" applyAlignment="1">
      <alignment horizontal="center" vertical="center"/>
    </xf>
    <xf numFmtId="0" fontId="67" fillId="0" borderId="6" xfId="0" applyFont="1" applyFill="1" applyBorder="1"/>
    <xf numFmtId="0" fontId="67" fillId="9" borderId="6" xfId="0" applyFont="1" applyFill="1" applyBorder="1"/>
    <xf numFmtId="0" fontId="67" fillId="0" borderId="0" xfId="0" applyFont="1" applyFill="1"/>
    <xf numFmtId="0" fontId="69" fillId="0" borderId="6" xfId="8" applyFont="1" applyFill="1" applyBorder="1" applyAlignment="1">
      <alignment horizontal="center" vertical="center"/>
    </xf>
    <xf numFmtId="0" fontId="67" fillId="2" borderId="6" xfId="0" applyFont="1" applyFill="1" applyBorder="1"/>
    <xf numFmtId="0" fontId="70" fillId="0" borderId="6" xfId="0" applyFont="1" applyFill="1" applyBorder="1"/>
    <xf numFmtId="0" fontId="67" fillId="0" borderId="6" xfId="0" applyFont="1" applyBorder="1"/>
    <xf numFmtId="0" fontId="67" fillId="9" borderId="6" xfId="0" applyFont="1" applyFill="1" applyBorder="1" applyAlignment="1">
      <alignment vertical="center"/>
    </xf>
    <xf numFmtId="0" fontId="67" fillId="0" borderId="0" xfId="0" applyFont="1"/>
    <xf numFmtId="0" fontId="11" fillId="2" borderId="0" xfId="0" applyFont="1" applyFill="1"/>
    <xf numFmtId="0" fontId="11" fillId="2" borderId="0" xfId="0" applyFont="1" applyFill="1" applyBorder="1"/>
    <xf numFmtId="0" fontId="23" fillId="2" borderId="0" xfId="0" applyFont="1" applyFill="1" applyBorder="1" applyAlignment="1">
      <alignment horizontal="center" vertical="center"/>
    </xf>
    <xf numFmtId="10" fontId="11" fillId="2" borderId="0" xfId="0" applyNumberFormat="1" applyFont="1" applyFill="1" applyBorder="1" applyAlignment="1">
      <alignment horizontal="left"/>
    </xf>
    <xf numFmtId="0" fontId="11" fillId="2" borderId="0" xfId="0" applyFont="1" applyFill="1" applyBorder="1" applyAlignment="1">
      <alignment horizontal="left"/>
    </xf>
    <xf numFmtId="0" fontId="11" fillId="0" borderId="0" xfId="0" applyFont="1"/>
    <xf numFmtId="0" fontId="6" fillId="2" borderId="0" xfId="0" applyFont="1" applyFill="1"/>
    <xf numFmtId="0" fontId="45" fillId="2" borderId="0" xfId="0" applyFont="1" applyFill="1" applyBorder="1" applyAlignment="1">
      <alignment horizontal="center" vertical="center"/>
    </xf>
    <xf numFmtId="10" fontId="71" fillId="2" borderId="0" xfId="0" applyNumberFormat="1" applyFont="1" applyFill="1" applyBorder="1" applyAlignment="1">
      <alignment horizontal="center" vertical="center"/>
    </xf>
    <xf numFmtId="0" fontId="6" fillId="2" borderId="0" xfId="0" applyFont="1" applyFill="1" applyBorder="1" applyAlignment="1">
      <alignment horizontal="left" wrapText="1"/>
    </xf>
    <xf numFmtId="0" fontId="23" fillId="2" borderId="0" xfId="0" applyFont="1" applyFill="1" applyAlignment="1">
      <alignment horizontal="center" vertical="center"/>
    </xf>
    <xf numFmtId="10" fontId="6" fillId="2" borderId="0" xfId="0" applyNumberFormat="1" applyFont="1" applyFill="1" applyAlignment="1">
      <alignment horizontal="left"/>
    </xf>
    <xf numFmtId="0" fontId="6"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vertical="center"/>
    </xf>
    <xf numFmtId="0" fontId="26" fillId="2" borderId="0" xfId="0" applyFont="1" applyFill="1" applyAlignment="1">
      <alignment horizontal="center" vertical="center"/>
    </xf>
    <xf numFmtId="0" fontId="6" fillId="2" borderId="0" xfId="0" applyFont="1" applyFill="1" applyAlignment="1">
      <alignment horizontal="center" vertical="center"/>
    </xf>
    <xf numFmtId="0" fontId="26" fillId="0" borderId="0" xfId="0" applyFont="1" applyAlignment="1">
      <alignment horizontal="center" vertical="center"/>
    </xf>
    <xf numFmtId="0" fontId="32" fillId="2" borderId="0" xfId="0" applyFont="1" applyFill="1" applyAlignment="1">
      <alignment horizontal="left"/>
    </xf>
    <xf numFmtId="0" fontId="24" fillId="18" borderId="23" xfId="0" applyFont="1" applyFill="1" applyBorder="1" applyAlignment="1">
      <alignment horizontal="center" vertical="center" wrapText="1"/>
    </xf>
    <xf numFmtId="0" fontId="2" fillId="0" borderId="0" xfId="0" applyFont="1" applyFill="1" applyAlignment="1">
      <alignment vertical="center" wrapText="1"/>
    </xf>
    <xf numFmtId="0" fontId="5" fillId="0" borderId="29" xfId="0" applyFont="1" applyFill="1" applyBorder="1" applyAlignment="1">
      <alignment wrapText="1"/>
    </xf>
    <xf numFmtId="15" fontId="6" fillId="0" borderId="0" xfId="0" applyNumberFormat="1" applyFont="1" applyAlignment="1">
      <alignment horizontal="left" vertical="center"/>
    </xf>
    <xf numFmtId="0" fontId="1" fillId="0" borderId="0" xfId="0" applyFont="1" applyBorder="1"/>
    <xf numFmtId="0" fontId="1" fillId="0" borderId="0" xfId="0" applyFont="1"/>
    <xf numFmtId="0" fontId="1" fillId="0" borderId="0" xfId="0" applyFont="1" applyBorder="1" applyAlignment="1">
      <alignment horizontal="center" vertical="center"/>
    </xf>
    <xf numFmtId="0" fontId="41" fillId="13" borderId="28" xfId="0" applyFont="1" applyFill="1" applyBorder="1" applyAlignment="1">
      <alignment horizontal="center" vertical="center" wrapText="1"/>
    </xf>
    <xf numFmtId="9" fontId="41" fillId="13" borderId="28" xfId="4" applyNumberFormat="1" applyFont="1" applyFill="1" applyBorder="1" applyAlignment="1">
      <alignment horizontal="center" vertical="center" wrapText="1"/>
    </xf>
    <xf numFmtId="9" fontId="41" fillId="13" borderId="28" xfId="0" applyNumberFormat="1" applyFont="1" applyFill="1" applyBorder="1" applyAlignment="1">
      <alignment horizontal="center" vertical="center" wrapText="1"/>
    </xf>
    <xf numFmtId="0" fontId="1" fillId="0" borderId="0" xfId="0" applyFont="1" applyAlignment="1">
      <alignment horizontal="center" vertical="center"/>
    </xf>
    <xf numFmtId="0" fontId="1" fillId="2" borderId="10" xfId="0" applyFont="1" applyFill="1" applyBorder="1" applyAlignment="1">
      <alignment horizontal="left" vertical="center"/>
    </xf>
    <xf numFmtId="0" fontId="73" fillId="0" borderId="10" xfId="0" applyFont="1" applyFill="1" applyBorder="1" applyAlignment="1" applyProtection="1">
      <alignment vertical="center" wrapText="1"/>
      <protection hidden="1"/>
    </xf>
    <xf numFmtId="0" fontId="1" fillId="0" borderId="10" xfId="7" applyFont="1" applyFill="1" applyBorder="1" applyAlignment="1">
      <alignment horizontal="left" vertical="center" wrapText="1"/>
    </xf>
    <xf numFmtId="0" fontId="1" fillId="2" borderId="10" xfId="7" applyFont="1" applyFill="1" applyBorder="1" applyAlignment="1">
      <alignment vertical="center" wrapText="1"/>
    </xf>
    <xf numFmtId="1" fontId="1" fillId="3" borderId="10" xfId="0" applyNumberFormat="1" applyFont="1" applyFill="1" applyBorder="1" applyAlignment="1">
      <alignment horizontal="center" vertical="center"/>
    </xf>
    <xf numFmtId="9" fontId="0" fillId="3" borderId="10" xfId="4" applyFont="1" applyFill="1" applyBorder="1" applyAlignment="1">
      <alignment horizontal="center" vertical="center" wrapText="1"/>
    </xf>
    <xf numFmtId="9" fontId="1" fillId="12" borderId="10" xfId="0" applyNumberFormat="1" applyFont="1" applyFill="1" applyBorder="1" applyAlignment="1">
      <alignment horizontal="center" vertical="center"/>
    </xf>
    <xf numFmtId="10" fontId="1" fillId="12" borderId="10" xfId="4" applyNumberFormat="1" applyFont="1" applyFill="1" applyBorder="1" applyAlignment="1">
      <alignment horizontal="center" vertical="center"/>
    </xf>
    <xf numFmtId="0" fontId="1" fillId="2" borderId="10" xfId="7" applyFont="1" applyFill="1" applyBorder="1" applyAlignment="1">
      <alignment horizontal="left" vertical="center" wrapText="1"/>
    </xf>
    <xf numFmtId="15" fontId="1" fillId="2" borderId="44" xfId="7" applyNumberFormat="1" applyFont="1" applyFill="1" applyBorder="1" applyAlignment="1">
      <alignment horizontal="left" vertical="center" wrapText="1"/>
    </xf>
    <xf numFmtId="0" fontId="1" fillId="2" borderId="29" xfId="0" applyFont="1" applyFill="1" applyBorder="1" applyAlignment="1">
      <alignment horizontal="left" vertical="center"/>
    </xf>
    <xf numFmtId="0" fontId="73" fillId="0" borderId="29" xfId="0" applyFont="1" applyFill="1" applyBorder="1" applyAlignment="1" applyProtection="1">
      <alignment vertical="center" wrapText="1"/>
      <protection hidden="1"/>
    </xf>
    <xf numFmtId="0" fontId="1" fillId="0" borderId="29" xfId="7" applyFont="1" applyFill="1" applyBorder="1" applyAlignment="1">
      <alignment horizontal="left" vertical="center" wrapText="1"/>
    </xf>
    <xf numFmtId="0" fontId="1" fillId="2" borderId="29" xfId="7" applyFont="1" applyFill="1" applyBorder="1" applyAlignment="1">
      <alignment vertical="center" wrapText="1"/>
    </xf>
    <xf numFmtId="1" fontId="1" fillId="3" borderId="29" xfId="0" applyNumberFormat="1" applyFont="1" applyFill="1" applyBorder="1" applyAlignment="1">
      <alignment horizontal="center" vertical="center"/>
    </xf>
    <xf numFmtId="9" fontId="0" fillId="3" borderId="29" xfId="4" applyNumberFormat="1" applyFont="1" applyFill="1" applyBorder="1" applyAlignment="1">
      <alignment horizontal="center" vertical="center" wrapText="1"/>
    </xf>
    <xf numFmtId="9" fontId="0" fillId="3" borderId="29" xfId="0" applyNumberFormat="1" applyFont="1" applyFill="1" applyBorder="1" applyAlignment="1">
      <alignment horizontal="center" vertical="center" wrapText="1"/>
    </xf>
    <xf numFmtId="9" fontId="0" fillId="3" borderId="29" xfId="4" applyFont="1" applyFill="1" applyBorder="1" applyAlignment="1">
      <alignment horizontal="center" vertical="center" wrapText="1"/>
    </xf>
    <xf numFmtId="9" fontId="1" fillId="12" borderId="29" xfId="0" applyNumberFormat="1" applyFont="1" applyFill="1" applyBorder="1" applyAlignment="1">
      <alignment horizontal="center" vertical="center"/>
    </xf>
    <xf numFmtId="10" fontId="1" fillId="12" borderId="29" xfId="4" applyNumberFormat="1" applyFont="1" applyFill="1" applyBorder="1" applyAlignment="1">
      <alignment horizontal="center" vertical="center"/>
    </xf>
    <xf numFmtId="15" fontId="1" fillId="2" borderId="30" xfId="7" applyNumberFormat="1" applyFont="1" applyFill="1" applyBorder="1" applyAlignment="1">
      <alignment horizontal="left" vertical="center" wrapText="1"/>
    </xf>
    <xf numFmtId="0" fontId="1" fillId="2" borderId="14" xfId="0" applyFont="1" applyFill="1" applyBorder="1" applyAlignment="1">
      <alignment horizontal="left" vertical="center"/>
    </xf>
    <xf numFmtId="0" fontId="73" fillId="0" borderId="14" xfId="0" applyFont="1" applyFill="1" applyBorder="1" applyAlignment="1" applyProtection="1">
      <alignment vertical="center" wrapText="1"/>
      <protection hidden="1"/>
    </xf>
    <xf numFmtId="0" fontId="1" fillId="0" borderId="14" xfId="7" applyFont="1" applyFill="1" applyBorder="1" applyAlignment="1">
      <alignment horizontal="left" vertical="center" wrapText="1"/>
    </xf>
    <xf numFmtId="0" fontId="1" fillId="2" borderId="14" xfId="7" applyFont="1" applyFill="1" applyBorder="1" applyAlignment="1">
      <alignment vertical="center" wrapText="1"/>
    </xf>
    <xf numFmtId="1" fontId="1" fillId="3" borderId="14" xfId="0" applyNumberFormat="1" applyFont="1" applyFill="1" applyBorder="1" applyAlignment="1">
      <alignment horizontal="center" vertical="center"/>
    </xf>
    <xf numFmtId="9" fontId="0" fillId="3" borderId="14" xfId="4" applyNumberFormat="1" applyFont="1" applyFill="1" applyBorder="1" applyAlignment="1">
      <alignment horizontal="center" vertical="center" wrapText="1"/>
    </xf>
    <xf numFmtId="9" fontId="0" fillId="3" borderId="14" xfId="0" applyNumberFormat="1" applyFont="1" applyFill="1" applyBorder="1" applyAlignment="1">
      <alignment horizontal="center" vertical="center" wrapText="1"/>
    </xf>
    <xf numFmtId="9" fontId="0" fillId="3" borderId="14" xfId="4" applyFont="1" applyFill="1" applyBorder="1" applyAlignment="1">
      <alignment horizontal="center" vertical="center" wrapText="1"/>
    </xf>
    <xf numFmtId="9" fontId="1" fillId="12" borderId="14" xfId="0" applyNumberFormat="1" applyFont="1" applyFill="1" applyBorder="1" applyAlignment="1">
      <alignment horizontal="center" vertical="center"/>
    </xf>
    <xf numFmtId="10" fontId="1" fillId="12" borderId="14" xfId="4" applyNumberFormat="1" applyFont="1" applyFill="1" applyBorder="1" applyAlignment="1">
      <alignment horizontal="center" vertical="center"/>
    </xf>
    <xf numFmtId="15" fontId="1" fillId="2" borderId="45" xfId="7" applyNumberFormat="1" applyFont="1" applyFill="1" applyBorder="1" applyAlignment="1">
      <alignment horizontal="left" vertical="center" wrapText="1"/>
    </xf>
    <xf numFmtId="0" fontId="1" fillId="2" borderId="63" xfId="7" applyFont="1" applyFill="1" applyBorder="1" applyAlignment="1">
      <alignment vertical="center" wrapText="1"/>
    </xf>
    <xf numFmtId="9" fontId="0" fillId="3" borderId="10" xfId="4" applyFont="1" applyFill="1" applyBorder="1" applyAlignment="1">
      <alignment vertical="center" wrapText="1"/>
    </xf>
    <xf numFmtId="9" fontId="1" fillId="12" borderId="10" xfId="0" applyNumberFormat="1" applyFont="1" applyFill="1" applyBorder="1" applyAlignment="1">
      <alignment vertical="center"/>
    </xf>
    <xf numFmtId="10" fontId="1" fillId="12" borderId="10" xfId="4" applyNumberFormat="1" applyFont="1" applyFill="1" applyBorder="1" applyAlignment="1">
      <alignment vertical="center"/>
    </xf>
    <xf numFmtId="0" fontId="1" fillId="2" borderId="17" xfId="7" applyFont="1" applyFill="1" applyBorder="1" applyAlignment="1">
      <alignment vertical="center" wrapText="1"/>
    </xf>
    <xf numFmtId="9" fontId="0" fillId="3" borderId="29" xfId="4" applyNumberFormat="1" applyFont="1" applyFill="1" applyBorder="1" applyAlignment="1">
      <alignment vertical="center" wrapText="1"/>
    </xf>
    <xf numFmtId="9" fontId="0" fillId="3" borderId="29" xfId="0" applyNumberFormat="1" applyFont="1" applyFill="1" applyBorder="1" applyAlignment="1">
      <alignment vertical="center" wrapText="1"/>
    </xf>
    <xf numFmtId="9" fontId="0" fillId="3" borderId="29" xfId="4" applyFont="1" applyFill="1" applyBorder="1" applyAlignment="1">
      <alignment vertical="center" wrapText="1"/>
    </xf>
    <xf numFmtId="9" fontId="1" fillId="12" borderId="29" xfId="0" applyNumberFormat="1" applyFont="1" applyFill="1" applyBorder="1" applyAlignment="1">
      <alignment vertical="center"/>
    </xf>
    <xf numFmtId="10" fontId="1" fillId="12" borderId="29" xfId="4" applyNumberFormat="1" applyFont="1" applyFill="1" applyBorder="1" applyAlignment="1">
      <alignment vertical="center"/>
    </xf>
    <xf numFmtId="0" fontId="1" fillId="2" borderId="29" xfId="7"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9" xfId="7" applyFont="1" applyFill="1" applyBorder="1" applyAlignment="1">
      <alignment horizontal="left" vertical="center" wrapText="1"/>
    </xf>
    <xf numFmtId="0" fontId="1" fillId="0" borderId="19" xfId="7" applyFont="1" applyFill="1" applyBorder="1" applyAlignment="1">
      <alignment horizontal="left" vertical="center" wrapText="1"/>
    </xf>
    <xf numFmtId="0" fontId="1" fillId="2" borderId="19" xfId="7" applyFont="1" applyFill="1" applyBorder="1" applyAlignment="1">
      <alignment vertical="center" wrapText="1"/>
    </xf>
    <xf numFmtId="1" fontId="1" fillId="3" borderId="19" xfId="0" applyNumberFormat="1" applyFont="1" applyFill="1" applyBorder="1" applyAlignment="1">
      <alignment horizontal="center" vertical="center"/>
    </xf>
    <xf numFmtId="9" fontId="0" fillId="3" borderId="19" xfId="4" applyNumberFormat="1" applyFont="1" applyFill="1" applyBorder="1" applyAlignment="1">
      <alignment horizontal="center" vertical="center" wrapText="1"/>
    </xf>
    <xf numFmtId="9" fontId="0" fillId="3" borderId="19" xfId="0" applyNumberFormat="1" applyFont="1" applyFill="1" applyBorder="1" applyAlignment="1">
      <alignment horizontal="center" vertical="center" wrapText="1"/>
    </xf>
    <xf numFmtId="9" fontId="0" fillId="3" borderId="19" xfId="4" applyFont="1" applyFill="1" applyBorder="1" applyAlignment="1">
      <alignment horizontal="center" vertical="center" wrapText="1"/>
    </xf>
    <xf numFmtId="9" fontId="1" fillId="12" borderId="19" xfId="0" applyNumberFormat="1" applyFont="1" applyFill="1" applyBorder="1" applyAlignment="1">
      <alignment horizontal="center" vertical="center"/>
    </xf>
    <xf numFmtId="10" fontId="1" fillId="12" borderId="19" xfId="4" applyNumberFormat="1" applyFont="1" applyFill="1" applyBorder="1" applyAlignment="1">
      <alignment horizontal="center" vertical="center"/>
    </xf>
    <xf numFmtId="15" fontId="1" fillId="2" borderId="15" xfId="7" applyNumberFormat="1" applyFont="1" applyFill="1" applyBorder="1" applyAlignment="1">
      <alignment horizontal="left" vertical="center" wrapText="1"/>
    </xf>
    <xf numFmtId="0" fontId="1" fillId="2" borderId="10" xfId="0" applyFont="1" applyFill="1" applyBorder="1" applyAlignment="1">
      <alignment horizontal="left" vertical="center" wrapText="1"/>
    </xf>
    <xf numFmtId="9" fontId="1" fillId="3" borderId="10" xfId="0" applyNumberFormat="1" applyFont="1" applyFill="1" applyBorder="1" applyAlignment="1">
      <alignment horizontal="center" vertical="center"/>
    </xf>
    <xf numFmtId="9" fontId="1" fillId="3" borderId="10" xfId="4" applyNumberFormat="1" applyFont="1" applyFill="1" applyBorder="1" applyAlignment="1">
      <alignment horizontal="center" vertical="center"/>
    </xf>
    <xf numFmtId="9" fontId="1" fillId="12" borderId="10" xfId="0" applyNumberFormat="1" applyFont="1" applyFill="1" applyBorder="1" applyAlignment="1">
      <alignment vertical="center" wrapText="1"/>
    </xf>
    <xf numFmtId="10" fontId="1" fillId="12" borderId="10" xfId="4" applyNumberFormat="1" applyFont="1" applyFill="1" applyBorder="1" applyAlignment="1">
      <alignment vertical="center" wrapText="1"/>
    </xf>
    <xf numFmtId="15" fontId="1" fillId="2" borderId="44" xfId="0" applyNumberFormat="1" applyFont="1" applyFill="1" applyBorder="1" applyAlignment="1">
      <alignment horizontal="left" vertical="center"/>
    </xf>
    <xf numFmtId="0" fontId="1" fillId="2" borderId="29" xfId="0" applyFont="1" applyFill="1" applyBorder="1" applyAlignment="1">
      <alignment horizontal="left" vertical="center" wrapText="1"/>
    </xf>
    <xf numFmtId="9" fontId="1" fillId="3" borderId="29" xfId="0" applyNumberFormat="1" applyFont="1" applyFill="1" applyBorder="1" applyAlignment="1">
      <alignment horizontal="center" vertical="center"/>
    </xf>
    <xf numFmtId="9" fontId="1" fillId="3" borderId="29" xfId="4" applyNumberFormat="1" applyFont="1" applyFill="1" applyBorder="1" applyAlignment="1">
      <alignment horizontal="center" vertical="center"/>
    </xf>
    <xf numFmtId="9" fontId="1" fillId="12" borderId="29" xfId="0" applyNumberFormat="1" applyFont="1" applyFill="1" applyBorder="1" applyAlignment="1">
      <alignment vertical="center" wrapText="1"/>
    </xf>
    <xf numFmtId="10" fontId="1" fillId="12" borderId="29" xfId="4" applyNumberFormat="1" applyFont="1" applyFill="1" applyBorder="1" applyAlignment="1">
      <alignment vertical="center" wrapText="1"/>
    </xf>
    <xf numFmtId="15" fontId="1" fillId="2" borderId="30" xfId="0" applyNumberFormat="1"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4" xfId="7" applyFont="1" applyFill="1" applyBorder="1" applyAlignment="1">
      <alignment horizontal="left" vertical="center" wrapText="1"/>
    </xf>
    <xf numFmtId="9" fontId="1" fillId="3" borderId="14" xfId="0" applyNumberFormat="1" applyFont="1" applyFill="1" applyBorder="1" applyAlignment="1">
      <alignment horizontal="center" vertical="center"/>
    </xf>
    <xf numFmtId="9" fontId="1" fillId="3" borderId="14" xfId="4" applyNumberFormat="1" applyFont="1" applyFill="1" applyBorder="1" applyAlignment="1">
      <alignment horizontal="center" vertical="center"/>
    </xf>
    <xf numFmtId="9" fontId="1" fillId="12" borderId="14" xfId="0" applyNumberFormat="1" applyFont="1" applyFill="1" applyBorder="1" applyAlignment="1">
      <alignment vertical="center" wrapText="1"/>
    </xf>
    <xf numFmtId="10" fontId="1" fillId="12" borderId="14" xfId="4" applyNumberFormat="1" applyFont="1" applyFill="1" applyBorder="1" applyAlignment="1">
      <alignment vertical="center" wrapText="1"/>
    </xf>
    <xf numFmtId="15" fontId="1" fillId="2" borderId="45" xfId="0" applyNumberFormat="1" applyFont="1" applyFill="1" applyBorder="1" applyAlignment="1">
      <alignment horizontal="left" vertical="center" wrapText="1"/>
    </xf>
    <xf numFmtId="0" fontId="74" fillId="0" borderId="0" xfId="0" applyFont="1" applyBorder="1"/>
    <xf numFmtId="0" fontId="1" fillId="3" borderId="10" xfId="0" applyFont="1" applyFill="1" applyBorder="1" applyAlignment="1">
      <alignment horizontal="center" vertical="center" wrapText="1"/>
    </xf>
    <xf numFmtId="0" fontId="74" fillId="0" borderId="0" xfId="0" applyFont="1"/>
    <xf numFmtId="0" fontId="23" fillId="2" borderId="14" xfId="7" applyFont="1" applyFill="1" applyBorder="1" applyAlignment="1">
      <alignment horizontal="left" vertical="center" wrapText="1"/>
    </xf>
    <xf numFmtId="0" fontId="1" fillId="3" borderId="14" xfId="0" applyFont="1" applyFill="1" applyBorder="1" applyAlignment="1">
      <alignment horizontal="center" vertical="center" wrapText="1"/>
    </xf>
    <xf numFmtId="9" fontId="0" fillId="3" borderId="14" xfId="4" applyFont="1" applyFill="1" applyBorder="1" applyAlignment="1">
      <alignment vertical="center" wrapText="1"/>
    </xf>
    <xf numFmtId="0" fontId="23" fillId="2" borderId="29" xfId="7" applyFont="1" applyFill="1" applyBorder="1" applyAlignment="1">
      <alignment horizontal="left" vertical="center" wrapText="1"/>
    </xf>
    <xf numFmtId="0" fontId="1" fillId="3" borderId="29" xfId="0" applyFont="1" applyFill="1" applyBorder="1" applyAlignment="1">
      <alignment horizontal="center" vertical="center" wrapText="1"/>
    </xf>
    <xf numFmtId="15" fontId="32" fillId="2" borderId="45" xfId="0" applyNumberFormat="1" applyFont="1" applyFill="1" applyBorder="1" applyAlignment="1">
      <alignment horizontal="left" vertical="center" wrapText="1"/>
    </xf>
    <xf numFmtId="0" fontId="29" fillId="13" borderId="27" xfId="0" applyFont="1" applyFill="1" applyBorder="1" applyAlignment="1">
      <alignment horizontal="left" vertical="center"/>
    </xf>
    <xf numFmtId="0" fontId="29" fillId="13" borderId="26" xfId="0" applyFont="1" applyFill="1" applyBorder="1" applyAlignment="1">
      <alignment horizontal="left" vertical="center"/>
    </xf>
    <xf numFmtId="15" fontId="29" fillId="13" borderId="49" xfId="0" applyNumberFormat="1" applyFont="1" applyFill="1" applyBorder="1" applyAlignment="1">
      <alignment horizontal="left" vertical="center"/>
    </xf>
    <xf numFmtId="0" fontId="29" fillId="2" borderId="65"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4" xfId="7" applyFont="1" applyFill="1" applyBorder="1" applyAlignment="1">
      <alignment horizontal="left" vertical="center" wrapText="1"/>
    </xf>
    <xf numFmtId="0" fontId="1" fillId="0" borderId="34" xfId="7" applyFont="1" applyFill="1" applyBorder="1" applyAlignment="1">
      <alignment horizontal="left" vertical="center" wrapText="1"/>
    </xf>
    <xf numFmtId="0" fontId="1" fillId="3" borderId="34" xfId="0" applyFont="1" applyFill="1" applyBorder="1" applyAlignment="1">
      <alignment horizontal="center" vertical="center" wrapText="1"/>
    </xf>
    <xf numFmtId="9" fontId="0" fillId="3" borderId="34" xfId="4" applyNumberFormat="1" applyFont="1" applyFill="1" applyBorder="1" applyAlignment="1">
      <alignment horizontal="center" vertical="center" wrapText="1"/>
    </xf>
    <xf numFmtId="9" fontId="0" fillId="3" borderId="34" xfId="0" applyNumberFormat="1" applyFont="1" applyFill="1" applyBorder="1" applyAlignment="1">
      <alignment horizontal="center" vertical="center" wrapText="1"/>
    </xf>
    <xf numFmtId="9" fontId="0" fillId="3" borderId="34" xfId="4" applyFont="1" applyFill="1" applyBorder="1" applyAlignment="1">
      <alignment horizontal="center" vertical="center" wrapText="1"/>
    </xf>
    <xf numFmtId="9" fontId="1" fillId="12" borderId="34" xfId="0" applyNumberFormat="1" applyFont="1" applyFill="1" applyBorder="1" applyAlignment="1">
      <alignment horizontal="center" vertical="center" wrapText="1"/>
    </xf>
    <xf numFmtId="10" fontId="1" fillId="12" borderId="34" xfId="4" applyNumberFormat="1" applyFont="1" applyFill="1" applyBorder="1" applyAlignment="1">
      <alignment horizontal="center" vertical="center" wrapText="1"/>
    </xf>
    <xf numFmtId="15" fontId="32" fillId="2" borderId="66" xfId="0" applyNumberFormat="1" applyFont="1" applyFill="1" applyBorder="1" applyAlignment="1">
      <alignment horizontal="left" vertical="center" wrapText="1"/>
    </xf>
    <xf numFmtId="0" fontId="32" fillId="0" borderId="10" xfId="6" applyFont="1" applyFill="1" applyBorder="1" applyAlignment="1">
      <alignment horizontal="left" vertical="center" wrapText="1"/>
    </xf>
    <xf numFmtId="0" fontId="1" fillId="0" borderId="29" xfId="6" applyFont="1" applyFill="1" applyBorder="1" applyAlignment="1">
      <alignment horizontal="center" vertical="center" wrapText="1"/>
    </xf>
    <xf numFmtId="0" fontId="1" fillId="0" borderId="29" xfId="6" applyFont="1" applyFill="1" applyBorder="1" applyAlignment="1">
      <alignment horizontal="left" vertical="center" wrapText="1"/>
    </xf>
    <xf numFmtId="0" fontId="1" fillId="3" borderId="29" xfId="0" applyFont="1" applyFill="1" applyBorder="1" applyAlignment="1">
      <alignment horizontal="center" vertical="center"/>
    </xf>
    <xf numFmtId="9" fontId="1" fillId="3" borderId="29" xfId="4" applyNumberFormat="1" applyFont="1" applyFill="1" applyBorder="1" applyAlignment="1">
      <alignment vertical="center"/>
    </xf>
    <xf numFmtId="9" fontId="1" fillId="3" borderId="29" xfId="0" applyNumberFormat="1" applyFont="1" applyFill="1" applyBorder="1" applyAlignment="1">
      <alignment vertical="center"/>
    </xf>
    <xf numFmtId="9" fontId="1" fillId="3" borderId="29" xfId="4" applyFont="1" applyFill="1" applyBorder="1" applyAlignment="1">
      <alignment vertical="center"/>
    </xf>
    <xf numFmtId="0" fontId="1" fillId="0" borderId="14" xfId="0" applyFont="1" applyFill="1" applyBorder="1" applyAlignment="1">
      <alignment horizontal="left" vertical="center" wrapText="1"/>
    </xf>
    <xf numFmtId="0" fontId="1" fillId="0" borderId="14" xfId="6" applyFont="1" applyFill="1" applyBorder="1" applyAlignment="1">
      <alignment horizontal="left" vertical="center" wrapText="1"/>
    </xf>
    <xf numFmtId="0" fontId="1" fillId="3" borderId="14" xfId="0" applyFont="1" applyFill="1" applyBorder="1" applyAlignment="1">
      <alignment horizontal="center" vertical="center"/>
    </xf>
    <xf numFmtId="9" fontId="1" fillId="3" borderId="14" xfId="4" applyNumberFormat="1" applyFont="1" applyFill="1" applyBorder="1" applyAlignment="1">
      <alignment vertical="center"/>
    </xf>
    <xf numFmtId="9" fontId="1" fillId="3" borderId="14" xfId="0" applyNumberFormat="1" applyFont="1" applyFill="1" applyBorder="1" applyAlignment="1">
      <alignment vertical="center"/>
    </xf>
    <xf numFmtId="9" fontId="1" fillId="3" borderId="14" xfId="4" applyFont="1" applyFill="1" applyBorder="1" applyAlignment="1">
      <alignment vertical="center"/>
    </xf>
    <xf numFmtId="15" fontId="1" fillId="0" borderId="45" xfId="6" applyNumberFormat="1" applyFont="1" applyFill="1" applyBorder="1" applyAlignment="1">
      <alignment horizontal="left" vertical="center" wrapText="1"/>
    </xf>
    <xf numFmtId="0" fontId="1" fillId="0" borderId="10" xfId="6" applyFont="1" applyFill="1" applyBorder="1" applyAlignment="1">
      <alignment horizontal="left" vertical="center" wrapText="1"/>
    </xf>
    <xf numFmtId="0" fontId="1" fillId="3" borderId="10" xfId="0" applyFont="1" applyFill="1" applyBorder="1" applyAlignment="1">
      <alignment horizontal="center" vertical="center"/>
    </xf>
    <xf numFmtId="9" fontId="1" fillId="3" borderId="10" xfId="4" applyNumberFormat="1" applyFont="1" applyFill="1" applyBorder="1" applyAlignment="1">
      <alignment vertical="center"/>
    </xf>
    <xf numFmtId="9" fontId="1" fillId="3" borderId="10" xfId="0" applyNumberFormat="1" applyFont="1" applyFill="1" applyBorder="1" applyAlignment="1">
      <alignment vertical="center"/>
    </xf>
    <xf numFmtId="9" fontId="1" fillId="3" borderId="10" xfId="4" applyFont="1" applyFill="1" applyBorder="1" applyAlignment="1">
      <alignment vertical="center"/>
    </xf>
    <xf numFmtId="0" fontId="1" fillId="12" borderId="29" xfId="0" applyFont="1" applyFill="1" applyBorder="1" applyAlignment="1">
      <alignment vertical="center"/>
    </xf>
    <xf numFmtId="9" fontId="1" fillId="3" borderId="14" xfId="4" applyFont="1" applyFill="1" applyBorder="1" applyAlignment="1">
      <alignment horizontal="center" vertical="center"/>
    </xf>
    <xf numFmtId="0" fontId="1" fillId="12" borderId="14" xfId="0" applyFont="1" applyFill="1" applyBorder="1" applyAlignment="1">
      <alignment vertical="center"/>
    </xf>
    <xf numFmtId="10" fontId="1" fillId="12" borderId="14" xfId="4" applyNumberFormat="1" applyFont="1" applyFill="1" applyBorder="1" applyAlignment="1">
      <alignment vertical="center"/>
    </xf>
    <xf numFmtId="0" fontId="1" fillId="0" borderId="34" xfId="0" applyFont="1" applyFill="1" applyBorder="1" applyAlignment="1">
      <alignment horizontal="left" vertical="center" wrapText="1"/>
    </xf>
    <xf numFmtId="0" fontId="1" fillId="0" borderId="34" xfId="7" applyFont="1" applyFill="1" applyBorder="1" applyAlignment="1">
      <alignment vertical="center" wrapText="1"/>
    </xf>
    <xf numFmtId="0" fontId="23" fillId="0" borderId="34" xfId="7" applyFont="1" applyFill="1" applyBorder="1" applyAlignment="1">
      <alignment vertical="center" wrapText="1"/>
    </xf>
    <xf numFmtId="9" fontId="1" fillId="0" borderId="34" xfId="0" applyNumberFormat="1" applyFont="1" applyFill="1" applyBorder="1" applyAlignment="1">
      <alignment horizontal="center" vertical="center"/>
    </xf>
    <xf numFmtId="9" fontId="1" fillId="0" borderId="34" xfId="4" applyNumberFormat="1" applyFont="1" applyFill="1" applyBorder="1" applyAlignment="1">
      <alignment horizontal="center" vertical="center"/>
    </xf>
    <xf numFmtId="9" fontId="1" fillId="0" borderId="34" xfId="4" applyFont="1" applyFill="1" applyBorder="1" applyAlignment="1">
      <alignment horizontal="center" vertical="center"/>
    </xf>
    <xf numFmtId="10" fontId="1" fillId="0" borderId="34" xfId="4" applyNumberFormat="1" applyFont="1" applyFill="1" applyBorder="1" applyAlignment="1">
      <alignment horizontal="center" vertical="center"/>
    </xf>
    <xf numFmtId="15" fontId="1" fillId="0" borderId="66" xfId="7"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7" applyFont="1" applyFill="1" applyBorder="1" applyAlignment="1">
      <alignment vertical="center" wrapText="1"/>
    </xf>
    <xf numFmtId="0" fontId="23" fillId="0" borderId="10" xfId="7" applyFont="1" applyFill="1" applyBorder="1" applyAlignment="1">
      <alignment vertical="center" wrapText="1"/>
    </xf>
    <xf numFmtId="9" fontId="1" fillId="0" borderId="10" xfId="0" applyNumberFormat="1" applyFont="1" applyFill="1" applyBorder="1" applyAlignment="1">
      <alignment horizontal="center" vertical="center"/>
    </xf>
    <xf numFmtId="9" fontId="1" fillId="0" borderId="10" xfId="4" applyNumberFormat="1" applyFont="1" applyFill="1" applyBorder="1" applyAlignment="1">
      <alignment horizontal="center" vertical="center"/>
    </xf>
    <xf numFmtId="9" fontId="1" fillId="0" borderId="10" xfId="4" applyFont="1" applyFill="1" applyBorder="1" applyAlignment="1">
      <alignment horizontal="center" vertical="center"/>
    </xf>
    <xf numFmtId="10" fontId="1" fillId="0" borderId="10" xfId="4" applyNumberFormat="1" applyFont="1" applyFill="1" applyBorder="1" applyAlignment="1">
      <alignment horizontal="center" vertical="center"/>
    </xf>
    <xf numFmtId="15" fontId="1" fillId="0" borderId="44" xfId="7" applyNumberFormat="1" applyFont="1" applyFill="1" applyBorder="1" applyAlignment="1">
      <alignment horizontal="left" vertical="center" wrapText="1"/>
    </xf>
    <xf numFmtId="0" fontId="1" fillId="0" borderId="14" xfId="7" applyFont="1" applyFill="1" applyBorder="1" applyAlignment="1">
      <alignment vertical="center" wrapText="1"/>
    </xf>
    <xf numFmtId="0" fontId="23" fillId="0" borderId="14" xfId="7" applyFont="1" applyFill="1" applyBorder="1" applyAlignment="1">
      <alignment vertical="center" wrapText="1"/>
    </xf>
    <xf numFmtId="9" fontId="1" fillId="0" borderId="14" xfId="0" applyNumberFormat="1" applyFont="1" applyFill="1" applyBorder="1" applyAlignment="1">
      <alignment horizontal="center" vertical="center"/>
    </xf>
    <xf numFmtId="9" fontId="1" fillId="0" borderId="14" xfId="4" applyNumberFormat="1" applyFont="1" applyFill="1" applyBorder="1" applyAlignment="1">
      <alignment horizontal="center" vertical="center"/>
    </xf>
    <xf numFmtId="9" fontId="1" fillId="0" borderId="14" xfId="4" applyFont="1" applyFill="1" applyBorder="1" applyAlignment="1">
      <alignment horizontal="center" vertical="center"/>
    </xf>
    <xf numFmtId="10" fontId="1" fillId="0" borderId="14" xfId="4" applyNumberFormat="1" applyFont="1" applyFill="1" applyBorder="1" applyAlignment="1">
      <alignment horizontal="center" vertical="center"/>
    </xf>
    <xf numFmtId="15" fontId="1" fillId="0" borderId="45" xfId="7" applyNumberFormat="1" applyFont="1" applyFill="1" applyBorder="1" applyAlignment="1">
      <alignment horizontal="left" vertical="center" wrapText="1"/>
    </xf>
    <xf numFmtId="0" fontId="1" fillId="2" borderId="34" xfId="7" applyFont="1" applyFill="1" applyBorder="1" applyAlignment="1">
      <alignment vertical="center" wrapText="1"/>
    </xf>
    <xf numFmtId="9" fontId="1" fillId="3" borderId="34" xfId="0" applyNumberFormat="1" applyFont="1" applyFill="1" applyBorder="1" applyAlignment="1">
      <alignment horizontal="center" vertical="center"/>
    </xf>
    <xf numFmtId="9" fontId="1" fillId="3" borderId="34" xfId="4" applyNumberFormat="1" applyFont="1" applyFill="1" applyBorder="1" applyAlignment="1">
      <alignment horizontal="center" vertical="center"/>
    </xf>
    <xf numFmtId="9" fontId="1" fillId="3" borderId="34" xfId="4" applyFont="1" applyFill="1" applyBorder="1" applyAlignment="1">
      <alignment horizontal="center" vertical="center"/>
    </xf>
    <xf numFmtId="9" fontId="1" fillId="12" borderId="34" xfId="0" applyNumberFormat="1" applyFont="1" applyFill="1" applyBorder="1" applyAlignment="1">
      <alignment horizontal="center" vertical="center"/>
    </xf>
    <xf numFmtId="10" fontId="1" fillId="12" borderId="34" xfId="4" applyNumberFormat="1" applyFont="1" applyFill="1" applyBorder="1" applyAlignment="1">
      <alignment horizontal="center" vertical="center"/>
    </xf>
    <xf numFmtId="15" fontId="1" fillId="2" borderId="66" xfId="7" applyNumberFormat="1" applyFont="1" applyFill="1" applyBorder="1" applyAlignment="1">
      <alignment horizontal="left" vertical="center" wrapText="1"/>
    </xf>
    <xf numFmtId="0" fontId="1" fillId="0" borderId="19" xfId="7" applyFont="1" applyFill="1" applyBorder="1" applyAlignment="1">
      <alignment vertical="center" wrapText="1"/>
    </xf>
    <xf numFmtId="9" fontId="1" fillId="12" borderId="34" xfId="4" applyFont="1" applyFill="1" applyBorder="1" applyAlignment="1">
      <alignment vertical="center" wrapText="1"/>
    </xf>
    <xf numFmtId="10" fontId="1" fillId="12" borderId="34" xfId="4" applyNumberFormat="1" applyFont="1" applyFill="1" applyBorder="1" applyAlignment="1">
      <alignment vertical="center" wrapText="1"/>
    </xf>
    <xf numFmtId="15" fontId="1" fillId="0" borderId="15" xfId="7" applyNumberFormat="1" applyFont="1" applyFill="1" applyBorder="1" applyAlignment="1">
      <alignment horizontal="left" vertical="center" wrapText="1"/>
    </xf>
    <xf numFmtId="3" fontId="1" fillId="3" borderId="34" xfId="4" applyNumberFormat="1" applyFont="1" applyFill="1" applyBorder="1" applyAlignment="1">
      <alignment horizontal="center" vertical="center" wrapText="1"/>
    </xf>
    <xf numFmtId="9" fontId="1" fillId="3" borderId="34" xfId="4" applyNumberFormat="1" applyFont="1" applyFill="1" applyBorder="1" applyAlignment="1">
      <alignment vertical="center" wrapText="1"/>
    </xf>
    <xf numFmtId="9" fontId="1" fillId="3" borderId="34" xfId="0" applyNumberFormat="1" applyFont="1" applyFill="1" applyBorder="1" applyAlignment="1">
      <alignment vertical="center" wrapText="1"/>
    </xf>
    <xf numFmtId="9" fontId="1" fillId="3" borderId="34" xfId="4" applyFont="1" applyFill="1" applyBorder="1" applyAlignment="1">
      <alignment vertical="center" wrapText="1"/>
    </xf>
    <xf numFmtId="9" fontId="1" fillId="12" borderId="34" xfId="0" applyNumberFormat="1" applyFont="1" applyFill="1" applyBorder="1" applyAlignment="1">
      <alignment vertical="center"/>
    </xf>
    <xf numFmtId="10" fontId="1" fillId="12" borderId="34" xfId="4" applyNumberFormat="1" applyFont="1" applyFill="1" applyBorder="1" applyAlignment="1">
      <alignment vertical="center"/>
    </xf>
    <xf numFmtId="0" fontId="29" fillId="13" borderId="60" xfId="0" applyFont="1" applyFill="1" applyBorder="1" applyAlignment="1">
      <alignment horizontal="left" vertical="center"/>
    </xf>
    <xf numFmtId="0" fontId="29" fillId="13" borderId="61" xfId="0" applyFont="1" applyFill="1" applyBorder="1" applyAlignment="1">
      <alignment horizontal="left" vertical="center"/>
    </xf>
    <xf numFmtId="15" fontId="29" fillId="13" borderId="62" xfId="0" applyNumberFormat="1" applyFont="1" applyFill="1" applyBorder="1" applyAlignment="1">
      <alignment horizontal="left" vertical="center"/>
    </xf>
    <xf numFmtId="3" fontId="1" fillId="3" borderId="10" xfId="4" applyNumberFormat="1" applyFont="1" applyFill="1" applyBorder="1" applyAlignment="1">
      <alignment horizontal="center" vertical="center" wrapText="1"/>
    </xf>
    <xf numFmtId="9" fontId="1" fillId="3" borderId="10" xfId="4" applyNumberFormat="1" applyFont="1" applyFill="1" applyBorder="1" applyAlignment="1">
      <alignment horizontal="center" vertical="center" wrapText="1"/>
    </xf>
    <xf numFmtId="9" fontId="1" fillId="3" borderId="10" xfId="0" applyNumberFormat="1" applyFont="1" applyFill="1" applyBorder="1" applyAlignment="1">
      <alignment horizontal="center" vertical="center" wrapText="1"/>
    </xf>
    <xf numFmtId="9" fontId="1" fillId="3" borderId="10" xfId="4" applyFont="1" applyFill="1" applyBorder="1" applyAlignment="1">
      <alignment horizontal="center" vertical="center" wrapText="1"/>
    </xf>
    <xf numFmtId="15" fontId="1" fillId="0" borderId="44" xfId="0" applyNumberFormat="1" applyFont="1" applyFill="1" applyBorder="1" applyAlignment="1">
      <alignment horizontal="left" vertical="center" wrapText="1"/>
    </xf>
    <xf numFmtId="0" fontId="49" fillId="0" borderId="0" xfId="0" applyFont="1" applyBorder="1"/>
    <xf numFmtId="0" fontId="1" fillId="0" borderId="29" xfId="0" applyFont="1" applyFill="1" applyBorder="1" applyAlignment="1">
      <alignment vertical="center" wrapText="1"/>
    </xf>
    <xf numFmtId="0" fontId="1" fillId="0" borderId="29" xfId="7" applyFont="1" applyFill="1" applyBorder="1" applyAlignment="1">
      <alignment vertical="center" wrapText="1"/>
    </xf>
    <xf numFmtId="3" fontId="1" fillId="3" borderId="29" xfId="4" applyNumberFormat="1" applyFont="1" applyFill="1" applyBorder="1" applyAlignment="1">
      <alignment horizontal="center" vertical="center" wrapText="1"/>
    </xf>
    <xf numFmtId="9" fontId="1" fillId="3" borderId="29" xfId="4" applyNumberFormat="1" applyFont="1" applyFill="1" applyBorder="1" applyAlignment="1">
      <alignment vertical="center" wrapText="1"/>
    </xf>
    <xf numFmtId="9" fontId="1" fillId="3" borderId="29" xfId="0" applyNumberFormat="1" applyFont="1" applyFill="1" applyBorder="1" applyAlignment="1">
      <alignment vertical="center" wrapText="1"/>
    </xf>
    <xf numFmtId="9" fontId="1" fillId="3" borderId="29" xfId="4" applyFont="1" applyFill="1" applyBorder="1" applyAlignment="1">
      <alignment vertical="center" wrapText="1"/>
    </xf>
    <xf numFmtId="15" fontId="1" fillId="0" borderId="30" xfId="0" applyNumberFormat="1" applyFont="1" applyFill="1" applyBorder="1" applyAlignment="1">
      <alignment horizontal="left" vertical="center" wrapText="1"/>
    </xf>
    <xf numFmtId="0" fontId="1" fillId="0" borderId="29" xfId="7" applyFont="1" applyFill="1" applyBorder="1" applyAlignment="1">
      <alignment horizontal="center" vertical="center" wrapText="1"/>
    </xf>
    <xf numFmtId="9" fontId="1" fillId="3" borderId="29" xfId="4" applyFont="1" applyFill="1" applyBorder="1" applyAlignment="1">
      <alignment horizontal="center" vertical="center" wrapText="1"/>
    </xf>
    <xf numFmtId="9" fontId="1" fillId="3" borderId="29" xfId="4" applyNumberFormat="1" applyFont="1" applyFill="1" applyBorder="1" applyAlignment="1">
      <alignment horizontal="center" vertical="center" wrapText="1"/>
    </xf>
    <xf numFmtId="10" fontId="1" fillId="12" borderId="29" xfId="0" applyNumberFormat="1" applyFont="1" applyFill="1" applyBorder="1" applyAlignment="1">
      <alignment vertical="center"/>
    </xf>
    <xf numFmtId="0" fontId="1" fillId="0" borderId="14" xfId="7" applyFont="1" applyFill="1" applyBorder="1" applyAlignment="1">
      <alignment horizontal="center" vertical="center" wrapText="1"/>
    </xf>
    <xf numFmtId="9" fontId="1" fillId="3" borderId="14" xfId="4" applyFont="1" applyFill="1" applyBorder="1" applyAlignment="1">
      <alignment horizontal="center" vertical="center" wrapText="1"/>
    </xf>
    <xf numFmtId="9" fontId="1" fillId="3" borderId="14" xfId="4" applyNumberFormat="1" applyFont="1" applyFill="1" applyBorder="1" applyAlignment="1">
      <alignment horizontal="center" vertical="center" wrapText="1"/>
    </xf>
    <xf numFmtId="10" fontId="1" fillId="12" borderId="14" xfId="0" applyNumberFormat="1" applyFont="1" applyFill="1" applyBorder="1" applyAlignment="1">
      <alignment vertical="center"/>
    </xf>
    <xf numFmtId="9" fontId="1" fillId="0" borderId="34" xfId="4" applyFont="1" applyFill="1" applyBorder="1" applyAlignment="1">
      <alignment horizontal="center" vertical="center" wrapText="1"/>
    </xf>
    <xf numFmtId="9" fontId="1" fillId="0" borderId="34" xfId="4" applyNumberFormat="1" applyFont="1" applyFill="1" applyBorder="1" applyAlignment="1">
      <alignment horizontal="center" vertical="center" wrapText="1"/>
    </xf>
    <xf numFmtId="10" fontId="1" fillId="0" borderId="34" xfId="0" applyNumberFormat="1" applyFont="1" applyFill="1" applyBorder="1" applyAlignment="1">
      <alignment horizontal="center" vertical="center"/>
    </xf>
    <xf numFmtId="15" fontId="1" fillId="0" borderId="66" xfId="0" applyNumberFormat="1" applyFont="1" applyFill="1" applyBorder="1" applyAlignment="1">
      <alignment horizontal="left" vertical="center" wrapText="1"/>
    </xf>
    <xf numFmtId="0" fontId="1" fillId="0" borderId="29" xfId="0" applyFont="1" applyFill="1" applyBorder="1" applyAlignment="1">
      <alignment horizontal="left" vertical="center" wrapText="1"/>
    </xf>
    <xf numFmtId="15" fontId="1" fillId="0" borderId="45" xfId="0" applyNumberFormat="1" applyFont="1" applyFill="1" applyBorder="1" applyAlignment="1">
      <alignment horizontal="left" vertical="center" wrapText="1"/>
    </xf>
    <xf numFmtId="0" fontId="1" fillId="0" borderId="17" xfId="0" applyFont="1" applyFill="1" applyBorder="1" applyAlignment="1">
      <alignment horizontal="left" wrapText="1"/>
    </xf>
    <xf numFmtId="3" fontId="1" fillId="0" borderId="17" xfId="4" applyNumberFormat="1" applyFont="1" applyFill="1" applyBorder="1" applyAlignment="1">
      <alignment horizontal="center" vertical="center" wrapText="1"/>
    </xf>
    <xf numFmtId="9" fontId="1" fillId="0" borderId="17" xfId="4" applyNumberFormat="1" applyFont="1" applyFill="1" applyBorder="1" applyAlignment="1">
      <alignment vertical="center" wrapText="1"/>
    </xf>
    <xf numFmtId="9" fontId="1" fillId="0" borderId="17" xfId="0" applyNumberFormat="1" applyFont="1" applyFill="1" applyBorder="1" applyAlignment="1">
      <alignment vertical="center" wrapText="1"/>
    </xf>
    <xf numFmtId="9" fontId="1" fillId="0" borderId="17" xfId="4" applyFont="1" applyFill="1" applyBorder="1" applyAlignment="1">
      <alignment vertical="center" wrapText="1"/>
    </xf>
    <xf numFmtId="10" fontId="1" fillId="0" borderId="17" xfId="4" applyNumberFormat="1" applyFont="1" applyFill="1" applyBorder="1" applyAlignment="1">
      <alignment vertical="center" wrapText="1"/>
    </xf>
    <xf numFmtId="0" fontId="1" fillId="0" borderId="14" xfId="0" applyFont="1" applyFill="1" applyBorder="1" applyAlignment="1">
      <alignment horizontal="left" vertical="top" wrapText="1"/>
    </xf>
    <xf numFmtId="3" fontId="1" fillId="0" borderId="14" xfId="4" applyNumberFormat="1" applyFont="1" applyFill="1" applyBorder="1" applyAlignment="1">
      <alignment horizontal="center" vertical="center" wrapText="1"/>
    </xf>
    <xf numFmtId="9" fontId="1" fillId="0" borderId="14" xfId="4" applyNumberFormat="1" applyFont="1" applyFill="1" applyBorder="1" applyAlignment="1">
      <alignment vertical="center" wrapText="1"/>
    </xf>
    <xf numFmtId="9" fontId="1" fillId="0" borderId="14" xfId="0" applyNumberFormat="1" applyFont="1" applyFill="1" applyBorder="1" applyAlignment="1">
      <alignment vertical="center" wrapText="1"/>
    </xf>
    <xf numFmtId="9" fontId="1" fillId="0" borderId="14" xfId="4" applyFont="1" applyFill="1" applyBorder="1" applyAlignment="1">
      <alignment vertical="center" wrapText="1"/>
    </xf>
    <xf numFmtId="10" fontId="1" fillId="0" borderId="14" xfId="4" applyNumberFormat="1" applyFont="1" applyFill="1" applyBorder="1" applyAlignment="1">
      <alignment vertical="center" wrapText="1"/>
    </xf>
    <xf numFmtId="0" fontId="44" fillId="0" borderId="0" xfId="0" applyFont="1" applyBorder="1"/>
    <xf numFmtId="0" fontId="44" fillId="0" borderId="0" xfId="0" applyFont="1"/>
    <xf numFmtId="0" fontId="1" fillId="0" borderId="6" xfId="0" applyFont="1" applyBorder="1" applyAlignment="1">
      <alignment horizontal="left" vertical="center"/>
    </xf>
    <xf numFmtId="1" fontId="1" fillId="0" borderId="6" xfId="0" applyNumberFormat="1" applyFont="1" applyBorder="1" applyAlignment="1">
      <alignment horizontal="justify" wrapText="1"/>
    </xf>
    <xf numFmtId="0" fontId="1" fillId="0" borderId="6" xfId="0" applyFont="1" applyFill="1" applyBorder="1" applyAlignment="1">
      <alignment horizontal="left" vertical="center" wrapText="1"/>
    </xf>
    <xf numFmtId="3" fontId="1" fillId="3" borderId="6" xfId="4" applyNumberFormat="1" applyFont="1" applyFill="1" applyBorder="1" applyAlignment="1">
      <alignment horizontal="center" vertical="center" wrapText="1"/>
    </xf>
    <xf numFmtId="9" fontId="1" fillId="0" borderId="6" xfId="4" applyNumberFormat="1" applyFont="1" applyBorder="1"/>
    <xf numFmtId="9" fontId="1" fillId="0" borderId="6" xfId="0" applyNumberFormat="1" applyFont="1" applyBorder="1"/>
    <xf numFmtId="0" fontId="1" fillId="0" borderId="6" xfId="0" applyFont="1" applyBorder="1"/>
    <xf numFmtId="10" fontId="1" fillId="0" borderId="6" xfId="4" applyNumberFormat="1" applyFont="1" applyBorder="1"/>
    <xf numFmtId="0" fontId="1" fillId="0" borderId="6" xfId="0" applyFont="1" applyBorder="1" applyAlignment="1">
      <alignment horizontal="left" vertical="center" wrapText="1"/>
    </xf>
    <xf numFmtId="15" fontId="1" fillId="0" borderId="6" xfId="0" applyNumberFormat="1" applyFont="1" applyBorder="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10" fontId="10" fillId="0" borderId="0" xfId="4" applyNumberFormat="1" applyFont="1"/>
    <xf numFmtId="15" fontId="44" fillId="0" borderId="0" xfId="0" applyNumberFormat="1" applyFont="1" applyAlignment="1">
      <alignment horizontal="left" vertical="center"/>
    </xf>
    <xf numFmtId="15" fontId="47" fillId="0" borderId="0" xfId="0" applyNumberFormat="1" applyFont="1" applyAlignment="1">
      <alignment horizontal="left" vertical="center"/>
    </xf>
    <xf numFmtId="0" fontId="75" fillId="0" borderId="9" xfId="0" applyFont="1" applyFill="1" applyBorder="1" applyAlignment="1">
      <alignment horizontal="center" vertical="center"/>
    </xf>
    <xf numFmtId="0" fontId="76" fillId="0" borderId="10" xfId="0" applyFont="1" applyFill="1" applyBorder="1" applyAlignment="1">
      <alignment vertical="center"/>
    </xf>
    <xf numFmtId="0" fontId="76" fillId="0" borderId="10" xfId="0" applyFont="1" applyFill="1" applyBorder="1" applyAlignment="1">
      <alignment vertical="center" wrapText="1"/>
    </xf>
    <xf numFmtId="15" fontId="76" fillId="0" borderId="10" xfId="0" applyNumberFormat="1" applyFont="1" applyFill="1" applyBorder="1" applyAlignment="1">
      <alignment vertical="center"/>
    </xf>
    <xf numFmtId="0" fontId="76" fillId="0" borderId="44" xfId="0" applyFont="1" applyBorder="1" applyAlignment="1">
      <alignment vertical="center" wrapText="1"/>
    </xf>
    <xf numFmtId="0" fontId="13" fillId="0" borderId="0" xfId="0" applyFont="1" applyFill="1" applyAlignment="1">
      <alignment vertical="center"/>
    </xf>
    <xf numFmtId="0" fontId="13" fillId="0" borderId="0" xfId="0" applyFont="1" applyAlignment="1">
      <alignment vertical="center"/>
    </xf>
    <xf numFmtId="0" fontId="75" fillId="0" borderId="65" xfId="0" applyFont="1" applyFill="1" applyBorder="1" applyAlignment="1">
      <alignment horizontal="center" vertical="center"/>
    </xf>
    <xf numFmtId="0" fontId="76" fillId="0" borderId="34" xfId="0" applyFont="1" applyFill="1" applyBorder="1" applyAlignment="1">
      <alignment vertical="center"/>
    </xf>
    <xf numFmtId="0" fontId="76" fillId="0" borderId="34" xfId="0" applyFont="1" applyFill="1" applyBorder="1" applyAlignment="1">
      <alignment vertical="center" wrapText="1"/>
    </xf>
    <xf numFmtId="15" fontId="76" fillId="0" borderId="34" xfId="0" applyNumberFormat="1" applyFont="1" applyFill="1" applyBorder="1" applyAlignment="1">
      <alignment vertical="center"/>
    </xf>
    <xf numFmtId="0" fontId="76" fillId="0" borderId="66" xfId="0" applyFont="1" applyBorder="1" applyAlignment="1">
      <alignment vertical="center" wrapText="1"/>
    </xf>
    <xf numFmtId="0" fontId="77" fillId="0" borderId="0" xfId="0" applyFont="1" applyAlignment="1">
      <alignment vertical="center" wrapText="1"/>
    </xf>
    <xf numFmtId="0" fontId="77" fillId="0" borderId="0" xfId="0" applyFont="1" applyAlignment="1">
      <alignment vertical="center"/>
    </xf>
    <xf numFmtId="0" fontId="75" fillId="0" borderId="42" xfId="0" applyFont="1" applyFill="1" applyBorder="1" applyAlignment="1">
      <alignment horizontal="center" vertical="center"/>
    </xf>
    <xf numFmtId="0" fontId="76" fillId="0" borderId="29" xfId="0" applyFont="1" applyFill="1" applyBorder="1" applyAlignment="1">
      <alignment vertical="center"/>
    </xf>
    <xf numFmtId="0" fontId="76" fillId="0" borderId="29" xfId="0" applyFont="1" applyFill="1" applyBorder="1" applyAlignment="1">
      <alignment vertical="center" wrapText="1"/>
    </xf>
    <xf numFmtId="0" fontId="76" fillId="0" borderId="0" xfId="0" applyFont="1" applyFill="1" applyBorder="1" applyAlignment="1">
      <alignment vertical="center" wrapText="1"/>
    </xf>
    <xf numFmtId="15" fontId="76" fillId="0" borderId="29" xfId="0" applyNumberFormat="1" applyFont="1" applyFill="1" applyBorder="1" applyAlignment="1">
      <alignment vertical="center"/>
    </xf>
    <xf numFmtId="0" fontId="76" fillId="0" borderId="30" xfId="0" applyFont="1" applyBorder="1" applyAlignment="1">
      <alignment vertical="center" wrapText="1"/>
    </xf>
    <xf numFmtId="0" fontId="75" fillId="0" borderId="13" xfId="0" applyFont="1" applyFill="1" applyBorder="1" applyAlignment="1">
      <alignment horizontal="center" vertical="center"/>
    </xf>
    <xf numFmtId="0" fontId="76" fillId="0" borderId="14" xfId="0" applyFont="1" applyFill="1" applyBorder="1" applyAlignment="1">
      <alignment vertical="center"/>
    </xf>
    <xf numFmtId="0" fontId="76" fillId="0" borderId="14" xfId="0" applyFont="1" applyFill="1" applyBorder="1" applyAlignment="1">
      <alignment vertical="center" wrapText="1"/>
    </xf>
    <xf numFmtId="15" fontId="76" fillId="0" borderId="14" xfId="0" applyNumberFormat="1" applyFont="1" applyFill="1" applyBorder="1" applyAlignment="1">
      <alignment vertical="center"/>
    </xf>
    <xf numFmtId="0" fontId="76" fillId="0" borderId="45" xfId="0" applyFont="1" applyBorder="1" applyAlignment="1">
      <alignment vertical="center" wrapText="1"/>
    </xf>
    <xf numFmtId="0" fontId="76" fillId="0" borderId="29" xfId="0" applyFont="1" applyBorder="1" applyAlignment="1">
      <alignment vertical="center"/>
    </xf>
    <xf numFmtId="0" fontId="76" fillId="0" borderId="29" xfId="0" applyFont="1" applyBorder="1" applyAlignment="1">
      <alignment vertical="center" wrapText="1"/>
    </xf>
    <xf numFmtId="15" fontId="76" fillId="0" borderId="29" xfId="0" applyNumberFormat="1" applyFont="1" applyFill="1" applyBorder="1" applyAlignment="1">
      <alignment horizontal="right" vertical="center"/>
    </xf>
    <xf numFmtId="0" fontId="75" fillId="0" borderId="38" xfId="0" applyFont="1" applyFill="1" applyBorder="1" applyAlignment="1">
      <alignment horizontal="center" vertical="center"/>
    </xf>
    <xf numFmtId="0" fontId="76" fillId="0" borderId="31" xfId="0" applyFont="1" applyFill="1" applyBorder="1" applyAlignment="1">
      <alignment vertical="center"/>
    </xf>
    <xf numFmtId="0" fontId="76" fillId="0" borderId="31" xfId="0" applyFont="1" applyFill="1" applyBorder="1" applyAlignment="1">
      <alignment vertical="center" wrapText="1"/>
    </xf>
    <xf numFmtId="15" fontId="76" fillId="0" borderId="31" xfId="0" applyNumberFormat="1" applyFont="1" applyFill="1" applyBorder="1" applyAlignment="1">
      <alignment vertical="center"/>
    </xf>
    <xf numFmtId="0" fontId="76" fillId="0" borderId="36" xfId="0" applyFont="1" applyBorder="1" applyAlignment="1">
      <alignment vertical="center" wrapText="1"/>
    </xf>
    <xf numFmtId="0" fontId="77" fillId="0" borderId="14" xfId="0" applyFont="1" applyBorder="1" applyAlignment="1">
      <alignment vertical="center" wrapText="1"/>
    </xf>
    <xf numFmtId="14" fontId="78" fillId="0" borderId="14" xfId="0" applyNumberFormat="1" applyFont="1" applyBorder="1" applyAlignment="1">
      <alignment vertical="center"/>
    </xf>
    <xf numFmtId="0" fontId="12" fillId="18" borderId="50" xfId="8" applyFont="1" applyFill="1" applyBorder="1" applyAlignment="1">
      <alignment horizontal="center" vertical="center" wrapText="1"/>
    </xf>
    <xf numFmtId="0" fontId="24" fillId="18" borderId="51" xfId="8" applyFont="1" applyFill="1" applyBorder="1" applyAlignment="1">
      <alignment horizontal="center" vertical="center" wrapText="1"/>
    </xf>
    <xf numFmtId="0" fontId="79" fillId="18" borderId="28" xfId="0" applyFont="1" applyFill="1" applyBorder="1" applyAlignment="1">
      <alignment horizontal="center" vertical="center" wrapText="1"/>
    </xf>
    <xf numFmtId="0" fontId="34" fillId="18" borderId="28" xfId="0" applyFont="1" applyFill="1" applyBorder="1" applyAlignment="1">
      <alignment horizontal="center" vertical="center"/>
    </xf>
    <xf numFmtId="0" fontId="34" fillId="18" borderId="52" xfId="0" applyFont="1" applyFill="1" applyBorder="1" applyAlignment="1">
      <alignment horizontal="center" vertical="center"/>
    </xf>
    <xf numFmtId="0" fontId="34" fillId="18" borderId="53" xfId="0" applyFont="1" applyFill="1" applyBorder="1" applyAlignment="1">
      <alignment horizontal="center" vertical="center"/>
    </xf>
    <xf numFmtId="0" fontId="24" fillId="18" borderId="12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6" fillId="0" borderId="19" xfId="0" applyFont="1" applyFill="1" applyBorder="1" applyAlignment="1">
      <alignment horizontal="left" vertical="center" wrapText="1"/>
    </xf>
    <xf numFmtId="15" fontId="6" fillId="0" borderId="19" xfId="0" applyNumberFormat="1" applyFont="1" applyFill="1" applyBorder="1" applyAlignment="1">
      <alignment horizontal="right" vertical="center" wrapText="1"/>
    </xf>
    <xf numFmtId="0" fontId="6" fillId="2" borderId="19" xfId="0" applyFont="1" applyFill="1" applyBorder="1" applyAlignment="1">
      <alignment horizontal="left" vertical="center" wrapText="1"/>
    </xf>
    <xf numFmtId="0" fontId="6" fillId="0" borderId="19" xfId="0" applyFont="1" applyBorder="1" applyAlignment="1">
      <alignment vertical="center" wrapText="1"/>
    </xf>
    <xf numFmtId="15" fontId="6" fillId="0" borderId="19" xfId="0" applyNumberFormat="1" applyFont="1" applyFill="1" applyBorder="1" applyAlignment="1">
      <alignment vertical="center" wrapText="1"/>
    </xf>
    <xf numFmtId="49" fontId="6" fillId="0" borderId="19" xfId="0" applyNumberFormat="1" applyFont="1" applyFill="1" applyBorder="1" applyAlignment="1">
      <alignment horizontal="left" vertical="center" wrapText="1"/>
    </xf>
    <xf numFmtId="15" fontId="6" fillId="0" borderId="19" xfId="0" applyNumberFormat="1" applyFont="1" applyFill="1" applyBorder="1" applyAlignment="1">
      <alignment wrapText="1"/>
    </xf>
    <xf numFmtId="0" fontId="24" fillId="18" borderId="128" xfId="0" applyFont="1" applyFill="1" applyBorder="1" applyAlignment="1">
      <alignment horizontal="center" vertical="center" wrapText="1"/>
    </xf>
    <xf numFmtId="0" fontId="24" fillId="18" borderId="129" xfId="0" applyFont="1" applyFill="1" applyBorder="1" applyAlignment="1">
      <alignment horizontal="center" vertical="center" wrapText="1"/>
    </xf>
    <xf numFmtId="0" fontId="24" fillId="18" borderId="130" xfId="0" applyFont="1" applyFill="1" applyBorder="1" applyAlignment="1">
      <alignment horizontal="center" vertical="center" wrapText="1"/>
    </xf>
    <xf numFmtId="0" fontId="6" fillId="0" borderId="19" xfId="0" applyFont="1" applyBorder="1" applyAlignment="1">
      <alignment horizontal="left" vertical="center" wrapText="1"/>
    </xf>
    <xf numFmtId="0" fontId="6" fillId="2" borderId="19" xfId="0" applyFont="1" applyFill="1" applyBorder="1" applyAlignment="1">
      <alignment horizontal="left" wrapText="1"/>
    </xf>
    <xf numFmtId="0" fontId="0" fillId="0" borderId="19" xfId="0" applyBorder="1" applyAlignment="1">
      <alignment wrapText="1"/>
    </xf>
    <xf numFmtId="0" fontId="33" fillId="0" borderId="0" xfId="0" applyFont="1" applyAlignment="1" applyProtection="1">
      <protection locked="0"/>
    </xf>
    <xf numFmtId="0" fontId="34" fillId="0" borderId="0" xfId="0" applyFont="1" applyAlignment="1" applyProtection="1">
      <protection locked="0"/>
    </xf>
    <xf numFmtId="0" fontId="1" fillId="0" borderId="0" xfId="0" applyFont="1" applyAlignment="1" applyProtection="1">
      <alignment horizontal="left"/>
      <protection locked="0"/>
    </xf>
    <xf numFmtId="0" fontId="1" fillId="0" borderId="0" xfId="0" applyFont="1" applyProtection="1">
      <protection locked="0"/>
    </xf>
    <xf numFmtId="1" fontId="1" fillId="0" borderId="0" xfId="0" applyNumberFormat="1" applyFont="1" applyProtection="1">
      <protection locked="0"/>
    </xf>
    <xf numFmtId="0" fontId="81" fillId="18" borderId="131" xfId="16" applyFont="1" applyFill="1" applyBorder="1" applyAlignment="1" applyProtection="1">
      <alignment horizontal="left" vertical="center" wrapText="1"/>
    </xf>
    <xf numFmtId="0" fontId="81" fillId="18" borderId="132" xfId="16" applyFont="1" applyFill="1" applyBorder="1" applyAlignment="1" applyProtection="1">
      <alignment horizontal="center" vertical="center" wrapText="1"/>
    </xf>
    <xf numFmtId="1" fontId="81" fillId="18" borderId="132" xfId="16" applyNumberFormat="1" applyFont="1" applyFill="1" applyBorder="1" applyAlignment="1" applyProtection="1">
      <alignment horizontal="center" vertical="center" wrapText="1"/>
      <protection locked="0"/>
    </xf>
    <xf numFmtId="0" fontId="81" fillId="18" borderId="133" xfId="16" applyFont="1" applyFill="1" applyBorder="1" applyAlignment="1" applyProtection="1">
      <alignment horizontal="center" vertical="center" wrapText="1"/>
    </xf>
    <xf numFmtId="0" fontId="6" fillId="0" borderId="6" xfId="0" applyFont="1" applyFill="1" applyBorder="1" applyAlignment="1" applyProtection="1">
      <alignment horizontal="left"/>
      <protection locked="0"/>
    </xf>
    <xf numFmtId="0" fontId="25" fillId="0" borderId="6" xfId="3" applyFont="1" applyFill="1" applyBorder="1" applyAlignment="1">
      <alignment horizontal="left" vertical="top"/>
    </xf>
    <xf numFmtId="0" fontId="6" fillId="0" borderId="6" xfId="0" applyFont="1" applyBorder="1" applyAlignment="1" applyProtection="1">
      <protection locked="0"/>
    </xf>
    <xf numFmtId="49" fontId="6" fillId="0" borderId="6" xfId="17" applyFont="1" applyBorder="1" applyAlignment="1" applyProtection="1">
      <alignment horizontal="left" vertical="center"/>
    </xf>
    <xf numFmtId="3" fontId="25" fillId="0" borderId="6" xfId="3" applyNumberFormat="1" applyFont="1" applyFill="1" applyBorder="1" applyAlignment="1">
      <alignment horizontal="right" vertical="center"/>
    </xf>
    <xf numFmtId="0" fontId="6" fillId="0" borderId="6" xfId="0" applyFont="1" applyBorder="1" applyAlignment="1" applyProtection="1">
      <alignment horizontal="center"/>
      <protection locked="0"/>
    </xf>
    <xf numFmtId="0" fontId="83" fillId="0" borderId="6" xfId="10" applyFont="1" applyBorder="1" applyAlignment="1" applyProtection="1">
      <protection locked="0"/>
    </xf>
    <xf numFmtId="0" fontId="6" fillId="0" borderId="0" xfId="0" applyFont="1" applyAlignment="1" applyProtection="1">
      <protection locked="0"/>
    </xf>
    <xf numFmtId="0" fontId="6" fillId="0" borderId="0" xfId="0" applyFont="1" applyAlignment="1"/>
    <xf numFmtId="3" fontId="25" fillId="0" borderId="6" xfId="3" applyNumberFormat="1" applyFont="1" applyBorder="1" applyAlignment="1">
      <alignment horizontal="right" vertical="center"/>
    </xf>
    <xf numFmtId="1" fontId="6" fillId="0" borderId="6" xfId="0" applyNumberFormat="1" applyFont="1" applyBorder="1" applyAlignment="1" applyProtection="1">
      <protection locked="0"/>
    </xf>
    <xf numFmtId="0" fontId="6" fillId="0" borderId="6" xfId="0" applyFont="1" applyBorder="1" applyAlignment="1" applyProtection="1">
      <alignment horizontal="left"/>
      <protection locked="0"/>
    </xf>
    <xf numFmtId="0" fontId="37" fillId="28" borderId="6" xfId="0" applyFont="1" applyFill="1" applyBorder="1" applyProtection="1">
      <protection locked="0"/>
    </xf>
    <xf numFmtId="41" fontId="37" fillId="28" borderId="6" xfId="15" applyFont="1" applyFill="1" applyBorder="1" applyProtection="1">
      <protection locked="0"/>
    </xf>
    <xf numFmtId="1" fontId="1" fillId="0" borderId="0" xfId="0" applyNumberFormat="1" applyFont="1" applyBorder="1" applyProtection="1">
      <protection locked="0"/>
    </xf>
    <xf numFmtId="0" fontId="1" fillId="0" borderId="0" xfId="0" applyFont="1" applyBorder="1" applyAlignment="1" applyProtection="1">
      <alignment horizontal="left"/>
      <protection locked="0"/>
    </xf>
    <xf numFmtId="0" fontId="56" fillId="0" borderId="0" xfId="3" applyFont="1" applyFill="1" applyBorder="1" applyAlignment="1">
      <alignment horizontal="left" vertical="top" wrapText="1"/>
    </xf>
    <xf numFmtId="0" fontId="1" fillId="0" borderId="0" xfId="0" applyFont="1" applyBorder="1" applyProtection="1">
      <protection locked="0"/>
    </xf>
    <xf numFmtId="0" fontId="1" fillId="0" borderId="0" xfId="0" applyFont="1" applyFill="1" applyProtection="1">
      <protection locked="0"/>
    </xf>
    <xf numFmtId="0" fontId="1" fillId="0" borderId="17" xfId="0" applyFont="1" applyFill="1" applyBorder="1" applyAlignment="1">
      <alignment horizontal="center" wrapText="1"/>
    </xf>
    <xf numFmtId="165" fontId="1" fillId="0" borderId="14" xfId="0" applyNumberFormat="1" applyFont="1" applyFill="1" applyBorder="1" applyAlignment="1">
      <alignment horizontal="center" vertical="top" wrapText="1"/>
    </xf>
    <xf numFmtId="0" fontId="56" fillId="0" borderId="17"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28" fillId="18" borderId="69" xfId="0" applyFont="1" applyFill="1" applyBorder="1" applyAlignment="1">
      <alignment horizontal="center" vertical="center" wrapText="1"/>
    </xf>
    <xf numFmtId="0" fontId="28" fillId="18" borderId="5" xfId="0" applyFont="1" applyFill="1" applyBorder="1" applyAlignment="1">
      <alignment horizontal="center" vertical="center" wrapText="1"/>
    </xf>
    <xf numFmtId="0" fontId="24" fillId="18" borderId="69" xfId="0" applyFont="1" applyFill="1" applyBorder="1" applyAlignment="1">
      <alignment horizontal="center" vertical="center" wrapText="1"/>
    </xf>
    <xf numFmtId="0" fontId="24" fillId="18" borderId="5" xfId="0" applyFont="1" applyFill="1" applyBorder="1" applyAlignment="1">
      <alignment horizontal="center" vertical="center" wrapText="1"/>
    </xf>
    <xf numFmtId="0" fontId="56" fillId="0" borderId="16" xfId="0" applyFont="1" applyFill="1" applyBorder="1" applyAlignment="1">
      <alignment horizontal="center" vertical="center" textRotation="90" wrapText="1"/>
    </xf>
    <xf numFmtId="0" fontId="56" fillId="0" borderId="13" xfId="0" applyFont="1" applyFill="1" applyBorder="1" applyAlignment="1">
      <alignment horizontal="center" vertical="center" textRotation="90" wrapText="1"/>
    </xf>
    <xf numFmtId="0" fontId="56" fillId="0" borderId="37"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7" fillId="0" borderId="8"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6" fillId="0" borderId="42" xfId="0" applyFont="1" applyFill="1" applyBorder="1" applyAlignment="1">
      <alignment horizontal="center" vertical="center" textRotation="90" wrapText="1"/>
    </xf>
    <xf numFmtId="0" fontId="56" fillId="0" borderId="30"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9" xfId="0" applyFont="1" applyFill="1" applyBorder="1" applyAlignment="1">
      <alignment horizontal="center" vertical="center" textRotation="90" wrapText="1"/>
    </xf>
    <xf numFmtId="0" fontId="56" fillId="0" borderId="16" xfId="0" applyFont="1" applyBorder="1" applyAlignment="1">
      <alignment horizontal="center" vertical="center" textRotation="90" wrapText="1"/>
    </xf>
    <xf numFmtId="0" fontId="56" fillId="0" borderId="13" xfId="0" applyFont="1" applyBorder="1" applyAlignment="1">
      <alignment horizontal="center" vertical="center" textRotation="90" wrapText="1"/>
    </xf>
    <xf numFmtId="0" fontId="56" fillId="0" borderId="37" xfId="0" applyFont="1" applyBorder="1" applyAlignment="1">
      <alignment horizontal="left" vertical="center" wrapText="1"/>
    </xf>
    <xf numFmtId="0" fontId="56" fillId="0" borderId="45" xfId="0" applyFont="1" applyBorder="1" applyAlignment="1">
      <alignment horizontal="left" vertical="center" wrapText="1"/>
    </xf>
    <xf numFmtId="0" fontId="56" fillId="0" borderId="30" xfId="0" applyFont="1" applyBorder="1" applyAlignment="1">
      <alignment horizontal="left" vertical="center" wrapText="1"/>
    </xf>
    <xf numFmtId="0" fontId="56" fillId="0" borderId="7"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24" fillId="18" borderId="70" xfId="0" applyFont="1" applyFill="1" applyBorder="1" applyAlignment="1">
      <alignment horizontal="center" vertical="center"/>
    </xf>
    <xf numFmtId="0" fontId="24" fillId="18" borderId="71" xfId="0" applyFont="1" applyFill="1" applyBorder="1" applyAlignment="1">
      <alignment horizontal="center" vertical="center"/>
    </xf>
    <xf numFmtId="0" fontId="24" fillId="18" borderId="72" xfId="0" applyFont="1" applyFill="1" applyBorder="1" applyAlignment="1">
      <alignment horizontal="center" vertical="center"/>
    </xf>
    <xf numFmtId="0" fontId="24" fillId="18" borderId="73" xfId="0" applyFont="1" applyFill="1" applyBorder="1" applyAlignment="1">
      <alignment horizontal="center" vertical="center"/>
    </xf>
    <xf numFmtId="0" fontId="57" fillId="0" borderId="8"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6" fillId="0" borderId="7" xfId="0" applyFont="1" applyBorder="1" applyAlignment="1">
      <alignment horizontal="left" vertical="center" wrapText="1"/>
    </xf>
    <xf numFmtId="0" fontId="56" fillId="0" borderId="21" xfId="0" applyFont="1" applyBorder="1" applyAlignment="1">
      <alignment horizontal="left" vertical="center" wrapText="1"/>
    </xf>
    <xf numFmtId="0" fontId="17" fillId="0" borderId="0" xfId="0" applyFont="1" applyAlignment="1">
      <alignment horizontal="center"/>
    </xf>
    <xf numFmtId="0" fontId="18" fillId="0" borderId="0" xfId="0" applyFont="1" applyAlignment="1">
      <alignment horizontal="center"/>
    </xf>
    <xf numFmtId="15" fontId="56" fillId="0" borderId="37" xfId="0" applyNumberFormat="1" applyFont="1" applyFill="1" applyBorder="1" applyAlignment="1">
      <alignment horizontal="right" vertical="center" wrapText="1"/>
    </xf>
    <xf numFmtId="15" fontId="56" fillId="0" borderId="45" xfId="0" applyNumberFormat="1" applyFont="1" applyFill="1" applyBorder="1" applyAlignment="1">
      <alignment horizontal="right" vertical="center" wrapText="1"/>
    </xf>
    <xf numFmtId="0" fontId="1" fillId="0" borderId="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24" fillId="18" borderId="41" xfId="0" applyFont="1" applyFill="1" applyBorder="1" applyAlignment="1">
      <alignment horizontal="center" vertical="center" wrapText="1"/>
    </xf>
    <xf numFmtId="0" fontId="24" fillId="18" borderId="40" xfId="0" applyFont="1" applyFill="1" applyBorder="1" applyAlignment="1">
      <alignment horizontal="center" vertical="center" wrapText="1"/>
    </xf>
    <xf numFmtId="0" fontId="24" fillId="18" borderId="78" xfId="0" applyFont="1" applyFill="1" applyBorder="1" applyAlignment="1">
      <alignment horizontal="center" vertical="center" wrapText="1"/>
    </xf>
    <xf numFmtId="0" fontId="24" fillId="18" borderId="79" xfId="0" applyFont="1" applyFill="1" applyBorder="1" applyAlignment="1">
      <alignment horizontal="center" vertical="center" wrapText="1"/>
    </xf>
    <xf numFmtId="0" fontId="56" fillId="0" borderId="17" xfId="0" applyFont="1" applyBorder="1" applyAlignment="1">
      <alignment horizontal="center" vertical="center" wrapText="1"/>
    </xf>
    <xf numFmtId="0" fontId="56" fillId="0" borderId="14" xfId="0" applyFont="1" applyBorder="1" applyAlignment="1">
      <alignment horizontal="center" vertical="center" wrapText="1"/>
    </xf>
    <xf numFmtId="15" fontId="56" fillId="0" borderId="37" xfId="0" applyNumberFormat="1" applyFont="1" applyBorder="1" applyAlignment="1">
      <alignment horizontal="left" vertical="center" wrapText="1"/>
    </xf>
    <xf numFmtId="15" fontId="56" fillId="0" borderId="45" xfId="0" applyNumberFormat="1" applyFont="1" applyBorder="1" applyAlignment="1">
      <alignment horizontal="left" vertical="center" wrapText="1"/>
    </xf>
    <xf numFmtId="0" fontId="1" fillId="0" borderId="1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9" fillId="0" borderId="17" xfId="0" applyFont="1" applyBorder="1" applyAlignment="1">
      <alignment vertical="center" wrapText="1"/>
    </xf>
    <xf numFmtId="0" fontId="49" fillId="0" borderId="14" xfId="0" applyFont="1" applyBorder="1" applyAlignment="1">
      <alignment vertical="center" wrapText="1"/>
    </xf>
    <xf numFmtId="0" fontId="50" fillId="0" borderId="17" xfId="0" applyFont="1" applyBorder="1" applyAlignment="1">
      <alignment horizontal="center" vertical="center" wrapText="1"/>
    </xf>
    <xf numFmtId="0" fontId="50" fillId="0" borderId="14" xfId="0" applyFont="1" applyBorder="1" applyAlignment="1">
      <alignment horizontal="center" vertical="center" wrapText="1"/>
    </xf>
    <xf numFmtId="0" fontId="49" fillId="0" borderId="17" xfId="0" applyFont="1" applyBorder="1" applyAlignment="1">
      <alignment horizontal="left" vertical="center" wrapText="1"/>
    </xf>
    <xf numFmtId="0" fontId="49" fillId="0" borderId="14" xfId="0" applyFont="1" applyBorder="1" applyAlignment="1">
      <alignment horizontal="left" vertical="center" wrapText="1"/>
    </xf>
    <xf numFmtId="0" fontId="49" fillId="0" borderId="10" xfId="0" applyFont="1" applyBorder="1" applyAlignment="1">
      <alignment vertical="center" wrapText="1"/>
    </xf>
    <xf numFmtId="0" fontId="50" fillId="0" borderId="10" xfId="0" applyFont="1" applyBorder="1" applyAlignment="1">
      <alignment horizontal="center" vertical="center" wrapText="1"/>
    </xf>
    <xf numFmtId="0" fontId="49" fillId="0" borderId="10" xfId="0" applyFont="1" applyBorder="1" applyAlignment="1">
      <alignment horizontal="left" vertical="center" wrapText="1"/>
    </xf>
    <xf numFmtId="15" fontId="49" fillId="0" borderId="37" xfId="0" applyNumberFormat="1" applyFont="1" applyBorder="1" applyAlignment="1">
      <alignment horizontal="center" vertical="center" wrapText="1"/>
    </xf>
    <xf numFmtId="15" fontId="49" fillId="0" borderId="45"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52" fillId="0" borderId="15" xfId="0" applyFont="1" applyBorder="1" applyAlignment="1">
      <alignment horizontal="center" vertical="center" wrapText="1"/>
    </xf>
    <xf numFmtId="10" fontId="51" fillId="0" borderId="76" xfId="4" applyNumberFormat="1" applyFont="1" applyBorder="1" applyAlignment="1">
      <alignment horizontal="center" vertical="center"/>
    </xf>
    <xf numFmtId="10" fontId="51" fillId="0" borderId="77" xfId="4" applyNumberFormat="1" applyFont="1" applyBorder="1" applyAlignment="1">
      <alignment horizontal="center" vertical="center"/>
    </xf>
    <xf numFmtId="10" fontId="51" fillId="0" borderId="20" xfId="0" applyNumberFormat="1" applyFont="1" applyBorder="1" applyAlignment="1">
      <alignment horizontal="center" vertical="center"/>
    </xf>
    <xf numFmtId="10" fontId="51" fillId="0" borderId="19" xfId="0" applyNumberFormat="1" applyFont="1" applyBorder="1" applyAlignment="1">
      <alignment horizontal="center" vertical="center"/>
    </xf>
    <xf numFmtId="10" fontId="51" fillId="0" borderId="20" xfId="4" applyNumberFormat="1" applyFont="1" applyBorder="1" applyAlignment="1">
      <alignment horizontal="center" vertical="center"/>
    </xf>
    <xf numFmtId="10" fontId="51" fillId="0" borderId="19" xfId="4" applyNumberFormat="1" applyFont="1" applyBorder="1" applyAlignment="1">
      <alignment horizontal="center" vertical="center"/>
    </xf>
    <xf numFmtId="0" fontId="52" fillId="0" borderId="11" xfId="0" applyFont="1" applyBorder="1" applyAlignment="1">
      <alignment horizontal="left" vertical="center" wrapText="1"/>
    </xf>
    <xf numFmtId="0" fontId="52" fillId="0" borderId="15" xfId="0" applyFont="1" applyBorder="1" applyAlignment="1">
      <alignment horizontal="left" vertical="center" wrapText="1"/>
    </xf>
    <xf numFmtId="0" fontId="52" fillId="5" borderId="11" xfId="0" applyFont="1" applyFill="1" applyBorder="1" applyAlignment="1">
      <alignment horizontal="center" vertical="center" wrapText="1"/>
    </xf>
    <xf numFmtId="0" fontId="52" fillId="5" borderId="15" xfId="0" applyFont="1" applyFill="1" applyBorder="1" applyAlignment="1">
      <alignment horizontal="center" vertical="center" wrapText="1"/>
    </xf>
    <xf numFmtId="10" fontId="51" fillId="0" borderId="75" xfId="4" applyNumberFormat="1" applyFont="1" applyBorder="1" applyAlignment="1">
      <alignment horizontal="center" vertical="center"/>
    </xf>
    <xf numFmtId="10" fontId="51" fillId="0" borderId="21" xfId="4" applyNumberFormat="1" applyFont="1" applyBorder="1" applyAlignment="1">
      <alignment horizontal="center" vertical="center"/>
    </xf>
    <xf numFmtId="10" fontId="51" fillId="0" borderId="10" xfId="0" applyNumberFormat="1" applyFont="1" applyBorder="1" applyAlignment="1">
      <alignment horizontal="center" vertical="center"/>
    </xf>
    <xf numFmtId="10" fontId="51" fillId="0" borderId="14" xfId="0" applyNumberFormat="1" applyFont="1" applyBorder="1" applyAlignment="1">
      <alignment horizontal="center" vertical="center"/>
    </xf>
    <xf numFmtId="10" fontId="51" fillId="0" borderId="10" xfId="4" applyNumberFormat="1" applyFont="1" applyBorder="1" applyAlignment="1">
      <alignment horizontal="center" vertical="center"/>
    </xf>
    <xf numFmtId="10" fontId="51" fillId="0" borderId="14" xfId="4" applyNumberFormat="1" applyFont="1" applyBorder="1" applyAlignment="1">
      <alignment horizontal="center" vertical="center"/>
    </xf>
    <xf numFmtId="0" fontId="52" fillId="5" borderId="11" xfId="0" applyFont="1" applyFill="1" applyBorder="1" applyAlignment="1">
      <alignment horizontal="center" vertical="center"/>
    </xf>
    <xf numFmtId="0" fontId="52" fillId="5" borderId="15" xfId="0" applyFont="1" applyFill="1" applyBorder="1" applyAlignment="1">
      <alignment horizontal="center" vertical="center"/>
    </xf>
    <xf numFmtId="0" fontId="52" fillId="0" borderId="11" xfId="0" applyFont="1" applyBorder="1" applyAlignment="1">
      <alignment horizontal="center" vertical="center"/>
    </xf>
    <xf numFmtId="0" fontId="52" fillId="0" borderId="15" xfId="0" applyFont="1" applyBorder="1" applyAlignment="1">
      <alignment horizontal="center" vertical="center"/>
    </xf>
    <xf numFmtId="0" fontId="49" fillId="0" borderId="43" xfId="0" applyFont="1" applyBorder="1" applyAlignment="1">
      <alignment horizontal="center" vertical="center" textRotation="90" wrapText="1"/>
    </xf>
    <xf numFmtId="0" fontId="49" fillId="0" borderId="46" xfId="0" applyFont="1" applyBorder="1" applyAlignment="1">
      <alignment horizontal="center" vertical="center" textRotation="90" wrapText="1"/>
    </xf>
    <xf numFmtId="0" fontId="49" fillId="0" borderId="16" xfId="0" applyFont="1" applyBorder="1" applyAlignment="1">
      <alignment horizontal="left" vertical="center" wrapText="1"/>
    </xf>
    <xf numFmtId="0" fontId="49" fillId="0" borderId="13" xfId="0" applyFont="1" applyBorder="1" applyAlignment="1">
      <alignment horizontal="left" vertical="center" wrapText="1"/>
    </xf>
    <xf numFmtId="0" fontId="49" fillId="0" borderId="17" xfId="0" applyFont="1" applyBorder="1" applyAlignment="1">
      <alignment horizontal="left" vertical="center"/>
    </xf>
    <xf numFmtId="0" fontId="49" fillId="0" borderId="14" xfId="0" applyFont="1" applyBorder="1" applyAlignment="1">
      <alignment horizontal="left" vertical="center"/>
    </xf>
    <xf numFmtId="0" fontId="49" fillId="0" borderId="17" xfId="0" applyFont="1" applyFill="1" applyBorder="1" applyAlignment="1">
      <alignment vertical="center" wrapText="1"/>
    </xf>
    <xf numFmtId="0" fontId="49" fillId="0" borderId="14" xfId="0" applyFont="1" applyFill="1" applyBorder="1" applyAlignment="1">
      <alignment vertical="center" wrapText="1"/>
    </xf>
    <xf numFmtId="0" fontId="49" fillId="0" borderId="74" xfId="0" applyFont="1" applyBorder="1" applyAlignment="1">
      <alignment horizontal="center" vertical="center" textRotation="90" wrapText="1"/>
    </xf>
    <xf numFmtId="0" fontId="49" fillId="0" borderId="9" xfId="0" applyFont="1" applyBorder="1" applyAlignment="1">
      <alignment horizontal="left" vertical="center" wrapText="1"/>
    </xf>
    <xf numFmtId="0" fontId="49" fillId="0" borderId="10" xfId="0" applyFont="1" applyBorder="1" applyAlignment="1">
      <alignment horizontal="left" vertical="center"/>
    </xf>
    <xf numFmtId="0" fontId="53" fillId="0" borderId="17" xfId="0" applyFont="1" applyBorder="1" applyAlignment="1">
      <alignment vertical="center" wrapText="1"/>
    </xf>
    <xf numFmtId="0" fontId="53" fillId="0" borderId="14" xfId="0" applyFont="1" applyBorder="1" applyAlignment="1">
      <alignment vertical="center" wrapText="1"/>
    </xf>
    <xf numFmtId="0" fontId="15" fillId="4" borderId="41"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15" fillId="4" borderId="69"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71" xfId="0" applyFont="1" applyFill="1" applyBorder="1" applyAlignment="1">
      <alignment horizontal="center" vertical="center"/>
    </xf>
    <xf numFmtId="0" fontId="15" fillId="4" borderId="72" xfId="0" applyFont="1" applyFill="1" applyBorder="1" applyAlignment="1">
      <alignment horizontal="center" vertical="center"/>
    </xf>
    <xf numFmtId="0" fontId="15" fillId="4" borderId="73" xfId="0" applyFont="1" applyFill="1" applyBorder="1" applyAlignment="1">
      <alignment horizontal="center" vertical="center"/>
    </xf>
    <xf numFmtId="0" fontId="15" fillId="4" borderId="69"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2" fillId="4" borderId="6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65" fillId="2" borderId="118" xfId="0" applyFont="1" applyFill="1" applyBorder="1" applyAlignment="1">
      <alignment horizontal="center" vertical="center"/>
    </xf>
    <xf numFmtId="0" fontId="65" fillId="2" borderId="119" xfId="0" applyFont="1" applyFill="1" applyBorder="1" applyAlignment="1">
      <alignment horizontal="center" vertical="center"/>
    </xf>
    <xf numFmtId="0" fontId="61" fillId="21" borderId="84" xfId="0" applyFont="1" applyFill="1" applyBorder="1" applyAlignment="1">
      <alignment horizontal="center" vertical="center" wrapText="1"/>
    </xf>
    <xf numFmtId="0" fontId="61" fillId="21" borderId="85" xfId="0" applyFont="1" applyFill="1" applyBorder="1" applyAlignment="1">
      <alignment horizontal="center" vertical="center" wrapText="1"/>
    </xf>
    <xf numFmtId="0" fontId="23" fillId="22" borderId="89" xfId="0" applyFont="1" applyFill="1" applyBorder="1" applyAlignment="1">
      <alignment horizontal="center" vertical="center" wrapText="1"/>
    </xf>
    <xf numFmtId="0" fontId="23" fillId="22" borderId="94" xfId="0" applyFont="1" applyFill="1" applyBorder="1" applyAlignment="1">
      <alignment horizontal="center" vertical="center" wrapText="1"/>
    </xf>
    <xf numFmtId="0" fontId="23" fillId="22" borderId="98" xfId="0" applyFont="1" applyFill="1" applyBorder="1" applyAlignment="1">
      <alignment horizontal="center" vertical="center" wrapText="1"/>
    </xf>
    <xf numFmtId="0" fontId="23" fillId="21" borderId="89" xfId="0" applyFont="1" applyFill="1" applyBorder="1" applyAlignment="1">
      <alignment horizontal="center" vertical="center" wrapText="1"/>
    </xf>
    <xf numFmtId="0" fontId="23" fillId="21" borderId="94" xfId="0" applyFont="1" applyFill="1" applyBorder="1" applyAlignment="1">
      <alignment horizontal="center" vertical="center" wrapText="1"/>
    </xf>
    <xf numFmtId="0" fontId="23" fillId="21" borderId="98" xfId="0" applyFont="1" applyFill="1" applyBorder="1" applyAlignment="1">
      <alignment horizontal="center" vertical="center" wrapText="1"/>
    </xf>
    <xf numFmtId="0" fontId="23" fillId="17" borderId="99" xfId="0" applyFont="1" applyFill="1" applyBorder="1" applyAlignment="1">
      <alignment horizontal="center" vertical="center" wrapText="1"/>
    </xf>
    <xf numFmtId="0" fontId="23" fillId="17" borderId="100" xfId="0" applyFont="1" applyFill="1" applyBorder="1" applyAlignment="1">
      <alignment horizontal="center" vertical="center" wrapText="1"/>
    </xf>
    <xf numFmtId="0" fontId="23" fillId="12" borderId="103" xfId="0" applyFont="1" applyFill="1" applyBorder="1" applyAlignment="1">
      <alignment horizontal="center" vertical="center" wrapText="1"/>
    </xf>
    <xf numFmtId="0" fontId="23" fillId="12" borderId="97" xfId="0" applyFont="1" applyFill="1" applyBorder="1" applyAlignment="1">
      <alignment horizontal="center" vertical="center" wrapText="1"/>
    </xf>
    <xf numFmtId="0" fontId="23" fillId="12" borderId="104"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68" xfId="0" applyFont="1" applyFill="1" applyBorder="1" applyAlignment="1">
      <alignment horizontal="center" vertical="center" wrapText="1"/>
    </xf>
    <xf numFmtId="0" fontId="23" fillId="24" borderId="109" xfId="0" applyFont="1" applyFill="1" applyBorder="1" applyAlignment="1">
      <alignment horizontal="center" vertical="center" wrapText="1"/>
    </xf>
    <xf numFmtId="0" fontId="23" fillId="24" borderId="110" xfId="0" applyFont="1" applyFill="1" applyBorder="1" applyAlignment="1">
      <alignment horizontal="center" vertical="center" wrapText="1"/>
    </xf>
    <xf numFmtId="0" fontId="23" fillId="22" borderId="108" xfId="0" applyFont="1" applyFill="1" applyBorder="1" applyAlignment="1">
      <alignment horizontal="center" vertical="center" wrapText="1"/>
    </xf>
    <xf numFmtId="0" fontId="23" fillId="22" borderId="111" xfId="0" applyFont="1" applyFill="1" applyBorder="1" applyAlignment="1">
      <alignment horizontal="center" vertical="center" wrapText="1"/>
    </xf>
    <xf numFmtId="0" fontId="23" fillId="22" borderId="116" xfId="0" applyFont="1" applyFill="1" applyBorder="1" applyAlignment="1">
      <alignment horizontal="center" vertical="center" wrapText="1"/>
    </xf>
    <xf numFmtId="0" fontId="23" fillId="19" borderId="112" xfId="0"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2" borderId="112" xfId="0" applyFont="1" applyFill="1" applyBorder="1" applyAlignment="1">
      <alignment horizontal="center" vertical="center" wrapText="1"/>
    </xf>
    <xf numFmtId="0" fontId="23" fillId="12" borderId="113" xfId="0" applyFont="1" applyFill="1" applyBorder="1" applyAlignment="1">
      <alignment horizontal="center" vertical="center" wrapText="1"/>
    </xf>
    <xf numFmtId="0" fontId="23" fillId="12" borderId="114" xfId="0" applyFont="1" applyFill="1" applyBorder="1" applyAlignment="1">
      <alignment horizontal="center" vertical="center" wrapText="1"/>
    </xf>
    <xf numFmtId="0" fontId="26" fillId="20" borderId="86" xfId="0" applyFont="1" applyFill="1" applyBorder="1" applyAlignment="1">
      <alignment horizontal="center" vertical="center" wrapText="1"/>
    </xf>
    <xf numFmtId="0" fontId="26" fillId="20" borderId="88" xfId="0" applyFont="1" applyFill="1" applyBorder="1" applyAlignment="1">
      <alignment horizontal="center" vertical="center" wrapText="1"/>
    </xf>
    <xf numFmtId="0" fontId="26" fillId="20" borderId="87" xfId="0" applyFont="1" applyFill="1" applyBorder="1" applyAlignment="1">
      <alignment horizontal="center" vertical="center" wrapText="1"/>
    </xf>
    <xf numFmtId="0" fontId="26" fillId="13" borderId="84" xfId="0" applyFont="1" applyFill="1" applyBorder="1" applyAlignment="1">
      <alignment horizontal="center" vertical="center" wrapText="1"/>
    </xf>
    <xf numFmtId="0" fontId="58" fillId="0" borderId="0" xfId="0" applyFont="1" applyAlignment="1">
      <alignment horizontal="center" vertical="center"/>
    </xf>
    <xf numFmtId="0" fontId="57" fillId="0" borderId="0" xfId="0" applyFont="1" applyAlignment="1">
      <alignment horizontal="center" vertical="center"/>
    </xf>
    <xf numFmtId="0" fontId="59" fillId="0" borderId="0" xfId="0" applyFont="1" applyAlignment="1">
      <alignment horizontal="center" vertical="center"/>
    </xf>
    <xf numFmtId="0" fontId="8" fillId="2" borderId="0" xfId="0" applyFont="1" applyFill="1" applyAlignment="1">
      <alignment horizontal="center" vertical="top"/>
    </xf>
    <xf numFmtId="0" fontId="8" fillId="2" borderId="0" xfId="0" applyFont="1" applyFill="1" applyBorder="1" applyAlignment="1">
      <alignment horizontal="center" vertical="top"/>
    </xf>
    <xf numFmtId="0" fontId="29" fillId="19" borderId="84" xfId="0" applyFont="1" applyFill="1" applyBorder="1" applyAlignment="1">
      <alignment horizontal="center" vertical="center"/>
    </xf>
    <xf numFmtId="0" fontId="29" fillId="19" borderId="84" xfId="0" applyFont="1" applyFill="1" applyBorder="1" applyAlignment="1">
      <alignment vertical="center"/>
    </xf>
    <xf numFmtId="0" fontId="26" fillId="20" borderId="84" xfId="14" applyNumberFormat="1" applyFont="1" applyFill="1" applyBorder="1" applyAlignment="1">
      <alignment horizontal="center" vertical="center" wrapText="1"/>
    </xf>
    <xf numFmtId="0" fontId="26" fillId="21" borderId="84" xfId="14" applyNumberFormat="1" applyFont="1" applyFill="1" applyBorder="1" applyAlignment="1">
      <alignment horizontal="center" vertical="center" wrapText="1"/>
    </xf>
    <xf numFmtId="0" fontId="26" fillId="13" borderId="84" xfId="0" applyFont="1" applyFill="1" applyBorder="1" applyAlignment="1">
      <alignment vertical="center" wrapText="1"/>
    </xf>
    <xf numFmtId="0" fontId="26" fillId="13" borderId="85" xfId="0" applyFont="1" applyFill="1" applyBorder="1" applyAlignment="1">
      <alignment horizontal="center" vertical="center" wrapText="1"/>
    </xf>
    <xf numFmtId="0" fontId="32" fillId="2" borderId="0" xfId="0" applyFont="1" applyFill="1" applyAlignment="1">
      <alignment horizontal="left"/>
    </xf>
    <xf numFmtId="0" fontId="71" fillId="2" borderId="0" xfId="0" applyFont="1" applyFill="1" applyBorder="1" applyAlignment="1">
      <alignment horizontal="center" vertical="center"/>
    </xf>
    <xf numFmtId="10" fontId="67" fillId="0" borderId="23" xfId="0" applyNumberFormat="1" applyFont="1" applyFill="1" applyBorder="1" applyAlignment="1">
      <alignment horizontal="center" vertical="center" wrapText="1"/>
    </xf>
    <xf numFmtId="10" fontId="67" fillId="0" borderId="24" xfId="0" applyNumberFormat="1" applyFont="1" applyFill="1" applyBorder="1" applyAlignment="1">
      <alignment horizontal="center" vertical="center" wrapText="1"/>
    </xf>
    <xf numFmtId="0" fontId="67" fillId="0" borderId="6" xfId="0" applyFont="1" applyFill="1" applyBorder="1" applyAlignment="1">
      <alignment horizontal="left" vertical="center" wrapText="1"/>
    </xf>
    <xf numFmtId="0" fontId="72" fillId="0" borderId="23"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68" fillId="0" borderId="23" xfId="0" applyFont="1" applyFill="1" applyBorder="1" applyAlignment="1">
      <alignment horizontal="left" vertical="center" wrapText="1"/>
    </xf>
    <xf numFmtId="0" fontId="68" fillId="0" borderId="25" xfId="0" applyFont="1" applyFill="1" applyBorder="1" applyAlignment="1">
      <alignment horizontal="left" vertical="center" wrapText="1"/>
    </xf>
    <xf numFmtId="0" fontId="67" fillId="0" borderId="23"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8" fillId="0" borderId="6" xfId="0" applyFont="1" applyFill="1" applyBorder="1" applyAlignment="1">
      <alignment horizontal="left" vertical="center" wrapText="1"/>
    </xf>
    <xf numFmtId="10" fontId="67" fillId="0" borderId="25" xfId="0" applyNumberFormat="1" applyFont="1" applyFill="1" applyBorder="1" applyAlignment="1">
      <alignment horizontal="center" vertical="center" wrapText="1"/>
    </xf>
    <xf numFmtId="0" fontId="12" fillId="18" borderId="47" xfId="8" applyFont="1" applyFill="1" applyBorder="1" applyAlignment="1">
      <alignment horizontal="center" vertical="center" wrapText="1"/>
    </xf>
    <xf numFmtId="0" fontId="12" fillId="18" borderId="2" xfId="8" applyFont="1" applyFill="1" applyBorder="1" applyAlignment="1">
      <alignment horizontal="center" vertical="center" wrapText="1"/>
    </xf>
    <xf numFmtId="0" fontId="12" fillId="18" borderId="48" xfId="8" applyFont="1" applyFill="1" applyBorder="1" applyAlignment="1">
      <alignment horizontal="center" vertical="center" wrapText="1"/>
    </xf>
    <xf numFmtId="0" fontId="67" fillId="0" borderId="91" xfId="0" applyFont="1" applyFill="1" applyBorder="1" applyAlignment="1">
      <alignment horizontal="left" vertical="center" wrapText="1"/>
    </xf>
    <xf numFmtId="0" fontId="33" fillId="0" borderId="0" xfId="0" applyFont="1" applyAlignment="1">
      <alignment horizontal="center"/>
    </xf>
    <xf numFmtId="0" fontId="37" fillId="0" borderId="0" xfId="0" applyFont="1" applyAlignment="1">
      <alignment horizontal="center"/>
    </xf>
    <xf numFmtId="0" fontId="31" fillId="0" borderId="0" xfId="0" applyFont="1" applyAlignment="1">
      <alignment horizontal="center"/>
    </xf>
    <xf numFmtId="0" fontId="6" fillId="0" borderId="0" xfId="0" applyFont="1" applyAlignment="1">
      <alignment horizontal="center"/>
    </xf>
    <xf numFmtId="0" fontId="24" fillId="18" borderId="23" xfId="0" applyFont="1" applyFill="1" applyBorder="1" applyAlignment="1">
      <alignment horizontal="center" vertical="center" wrapText="1"/>
    </xf>
    <xf numFmtId="0" fontId="80" fillId="11" borderId="6" xfId="9" applyFont="1" applyFill="1" applyBorder="1" applyProtection="1">
      <alignment horizontal="left" vertical="center" wrapText="1"/>
    </xf>
    <xf numFmtId="0" fontId="1" fillId="11" borderId="6" xfId="0" applyFont="1" applyFill="1" applyBorder="1" applyProtection="1">
      <protection locked="0"/>
    </xf>
    <xf numFmtId="1" fontId="1" fillId="11" borderId="6" xfId="0" applyNumberFormat="1" applyFont="1" applyFill="1" applyBorder="1" applyProtection="1">
      <protection locked="0"/>
    </xf>
    <xf numFmtId="0" fontId="37" fillId="28" borderId="6"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37" fillId="0" borderId="0" xfId="0" applyFont="1" applyAlignment="1" applyProtection="1">
      <alignment horizontal="center"/>
      <protection locked="0"/>
    </xf>
    <xf numFmtId="0" fontId="37" fillId="0" borderId="0" xfId="0" applyFont="1" applyFill="1" applyAlignment="1">
      <alignment horizontal="center" vertical="center"/>
    </xf>
    <xf numFmtId="0" fontId="38"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12" fillId="18" borderId="54" xfId="8" applyFont="1" applyFill="1" applyBorder="1" applyAlignment="1">
      <alignment horizontal="center" vertical="center" wrapText="1"/>
    </xf>
    <xf numFmtId="0" fontId="12" fillId="18" borderId="51" xfId="8" applyFont="1" applyFill="1" applyBorder="1" applyAlignment="1">
      <alignment horizontal="center" vertical="center" wrapText="1"/>
    </xf>
    <xf numFmtId="0" fontId="12" fillId="18" borderId="55" xfId="8" applyFont="1" applyFill="1" applyBorder="1" applyAlignment="1">
      <alignment horizontal="center" vertical="center" wrapText="1"/>
    </xf>
    <xf numFmtId="0" fontId="5"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left" vertical="center" wrapText="1"/>
    </xf>
    <xf numFmtId="0" fontId="39" fillId="2" borderId="24" xfId="0" applyFont="1" applyFill="1" applyBorder="1" applyAlignment="1">
      <alignment horizontal="left" vertical="center" wrapText="1"/>
    </xf>
    <xf numFmtId="0" fontId="29" fillId="2" borderId="23" xfId="0" applyFont="1" applyFill="1" applyBorder="1" applyAlignment="1">
      <alignment horizontal="center" vertical="center" wrapText="1"/>
    </xf>
    <xf numFmtId="0" fontId="39" fillId="2" borderId="6" xfId="0" applyFont="1" applyFill="1" applyBorder="1" applyAlignment="1">
      <alignment horizontal="left" vertical="center" wrapText="1"/>
    </xf>
    <xf numFmtId="0" fontId="5" fillId="0" borderId="23"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14" borderId="29" xfId="0" applyFont="1" applyFill="1" applyBorder="1" applyAlignment="1">
      <alignment horizontal="left" vertical="center" wrapText="1"/>
    </xf>
    <xf numFmtId="0" fontId="5" fillId="14" borderId="30" xfId="0" applyFont="1" applyFill="1" applyBorder="1" applyAlignment="1">
      <alignment horizontal="left" vertical="center" wrapText="1"/>
    </xf>
    <xf numFmtId="0" fontId="39" fillId="2" borderId="23" xfId="0" applyFont="1" applyFill="1" applyBorder="1" applyAlignment="1">
      <alignment horizontal="center" vertical="center" wrapText="1"/>
    </xf>
    <xf numFmtId="0" fontId="39" fillId="2" borderId="2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14" borderId="12" xfId="0" applyFont="1" applyFill="1" applyBorder="1" applyAlignment="1">
      <alignment horizontal="left" vertical="top" wrapText="1"/>
    </xf>
    <xf numFmtId="0" fontId="5" fillId="14" borderId="29" xfId="0" applyFont="1" applyFill="1" applyBorder="1" applyAlignment="1">
      <alignment horizontal="left" vertical="top" wrapText="1"/>
    </xf>
    <xf numFmtId="0" fontId="5" fillId="14" borderId="42"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6" borderId="23"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9" fillId="13" borderId="60" xfId="0" applyFont="1" applyFill="1" applyBorder="1" applyAlignment="1">
      <alignment horizontal="left" vertical="center"/>
    </xf>
    <xf numFmtId="0" fontId="29" fillId="13" borderId="61" xfId="0" applyFont="1" applyFill="1" applyBorder="1" applyAlignment="1">
      <alignment horizontal="left" vertical="center"/>
    </xf>
    <xf numFmtId="0" fontId="29" fillId="13" borderId="62" xfId="0" applyFont="1" applyFill="1" applyBorder="1" applyAlignment="1">
      <alignment horizontal="left" vertical="center"/>
    </xf>
    <xf numFmtId="0" fontId="1" fillId="0" borderId="10" xfId="6" applyFont="1" applyFill="1" applyBorder="1" applyAlignment="1">
      <alignment horizontal="left" vertical="center" wrapText="1"/>
    </xf>
    <xf numFmtId="0" fontId="1" fillId="0" borderId="29" xfId="6" applyFont="1" applyFill="1" applyBorder="1" applyAlignment="1">
      <alignment horizontal="left" vertical="center" wrapText="1"/>
    </xf>
    <xf numFmtId="15" fontId="1" fillId="0" borderId="44" xfId="6" applyNumberFormat="1" applyFont="1" applyFill="1" applyBorder="1" applyAlignment="1">
      <alignment horizontal="left" vertical="center" wrapText="1"/>
    </xf>
    <xf numFmtId="15" fontId="1" fillId="0" borderId="30" xfId="6" applyNumberFormat="1"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9" xfId="7" applyFont="1" applyFill="1" applyBorder="1" applyAlignment="1">
      <alignment horizontal="left" vertical="center" wrapText="1"/>
    </xf>
    <xf numFmtId="15" fontId="1" fillId="0" borderId="30" xfId="0" applyNumberFormat="1" applyFont="1" applyFill="1" applyBorder="1" applyAlignment="1">
      <alignment horizontal="left" vertical="center" wrapText="1"/>
    </xf>
    <xf numFmtId="15" fontId="1" fillId="0" borderId="45" xfId="0" applyNumberFormat="1" applyFont="1" applyFill="1" applyBorder="1" applyAlignment="1">
      <alignment horizontal="left" vertical="center" wrapText="1"/>
    </xf>
    <xf numFmtId="0" fontId="29" fillId="2" borderId="9" xfId="0" applyFont="1" applyFill="1" applyBorder="1" applyAlignment="1">
      <alignment horizontal="left" vertical="center"/>
    </xf>
    <xf numFmtId="0" fontId="29" fillId="2" borderId="42" xfId="0" applyFont="1" applyFill="1" applyBorder="1" applyAlignment="1">
      <alignment horizontal="left" vertical="center"/>
    </xf>
    <xf numFmtId="0" fontId="29" fillId="2" borderId="13"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0" xfId="7" applyFont="1" applyFill="1" applyBorder="1" applyAlignment="1">
      <alignment horizontal="left" vertical="center" wrapText="1"/>
    </xf>
    <xf numFmtId="0" fontId="1" fillId="2" borderId="14" xfId="7" applyFont="1" applyFill="1" applyBorder="1" applyAlignment="1">
      <alignment horizontal="left" vertical="center" wrapText="1"/>
    </xf>
    <xf numFmtId="0" fontId="1" fillId="0" borderId="10" xfId="7" applyFont="1" applyFill="1" applyBorder="1" applyAlignment="1">
      <alignment horizontal="left" vertical="center" wrapText="1"/>
    </xf>
    <xf numFmtId="0" fontId="1" fillId="0" borderId="14" xfId="7" applyFont="1" applyFill="1" applyBorder="1" applyAlignment="1">
      <alignment horizontal="left" vertical="center" wrapText="1"/>
    </xf>
    <xf numFmtId="15" fontId="1" fillId="2" borderId="44" xfId="0" applyNumberFormat="1" applyFont="1" applyFill="1" applyBorder="1" applyAlignment="1">
      <alignment horizontal="left" vertical="center" wrapText="1"/>
    </xf>
    <xf numFmtId="15" fontId="1" fillId="2" borderId="45" xfId="0" applyNumberFormat="1"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4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9" xfId="7" applyFont="1" applyFill="1" applyBorder="1" applyAlignment="1">
      <alignment horizontal="left" vertical="center" wrapText="1"/>
    </xf>
    <xf numFmtId="15" fontId="32" fillId="2" borderId="44" xfId="0" applyNumberFormat="1" applyFont="1" applyFill="1" applyBorder="1" applyAlignment="1">
      <alignment horizontal="left" vertical="center" wrapText="1"/>
    </xf>
    <xf numFmtId="15" fontId="32" fillId="2" borderId="30" xfId="0" applyNumberFormat="1" applyFont="1" applyFill="1" applyBorder="1" applyAlignment="1">
      <alignment horizontal="left" vertical="center" wrapText="1"/>
    </xf>
    <xf numFmtId="0" fontId="30" fillId="0" borderId="0" xfId="0" applyFont="1" applyAlignment="1">
      <alignment horizontal="center" wrapText="1"/>
    </xf>
    <xf numFmtId="0" fontId="29" fillId="0" borderId="0" xfId="0" applyFont="1" applyAlignment="1">
      <alignment horizontal="center" vertical="center" wrapText="1"/>
    </xf>
    <xf numFmtId="0" fontId="29" fillId="13" borderId="23" xfId="0" applyFont="1" applyFill="1" applyBorder="1" applyAlignment="1">
      <alignment horizontal="center" vertical="center" wrapText="1"/>
    </xf>
    <xf numFmtId="0" fontId="29" fillId="13" borderId="57" xfId="0" applyFont="1" applyFill="1" applyBorder="1" applyAlignment="1">
      <alignment horizontal="center" vertical="center" wrapText="1"/>
    </xf>
    <xf numFmtId="0" fontId="29" fillId="13" borderId="47" xfId="0" applyFont="1" applyFill="1" applyBorder="1" applyAlignment="1">
      <alignment horizontal="center" vertical="center"/>
    </xf>
    <xf numFmtId="0" fontId="29" fillId="13" borderId="48" xfId="0" applyFont="1" applyFill="1" applyBorder="1" applyAlignment="1">
      <alignment horizontal="center" vertical="center"/>
    </xf>
    <xf numFmtId="0" fontId="29" fillId="13" borderId="58" xfId="0" applyFont="1" applyFill="1" applyBorder="1" applyAlignment="1">
      <alignment horizontal="center" vertical="center"/>
    </xf>
    <xf numFmtId="0" fontId="29" fillId="13" borderId="59" xfId="0" applyFont="1" applyFill="1" applyBorder="1" applyAlignment="1">
      <alignment horizontal="center" vertical="center"/>
    </xf>
    <xf numFmtId="0" fontId="29" fillId="13" borderId="23" xfId="0" applyFont="1" applyFill="1" applyBorder="1" applyAlignment="1">
      <alignment horizontal="center" vertical="center"/>
    </xf>
    <xf numFmtId="0" fontId="29" fillId="13" borderId="57" xfId="0" applyFont="1" applyFill="1" applyBorder="1" applyAlignment="1">
      <alignment horizontal="center" vertical="center"/>
    </xf>
    <xf numFmtId="0" fontId="29" fillId="13" borderId="6" xfId="0" applyFont="1" applyFill="1" applyBorder="1" applyAlignment="1">
      <alignment horizontal="center" vertical="center" wrapText="1"/>
    </xf>
    <xf numFmtId="0" fontId="41" fillId="13" borderId="23" xfId="0" applyFont="1" applyFill="1" applyBorder="1" applyAlignment="1">
      <alignment horizontal="center" vertical="center" wrapText="1"/>
    </xf>
    <xf numFmtId="0" fontId="41" fillId="13" borderId="57" xfId="0" applyFont="1" applyFill="1" applyBorder="1" applyAlignment="1">
      <alignment horizontal="center" vertical="center" wrapText="1"/>
    </xf>
    <xf numFmtId="10" fontId="41" fillId="13" borderId="23" xfId="4" applyNumberFormat="1" applyFont="1" applyFill="1" applyBorder="1" applyAlignment="1">
      <alignment horizontal="center" vertical="center" wrapText="1"/>
    </xf>
    <xf numFmtId="10" fontId="41" fillId="13" borderId="57" xfId="4" applyNumberFormat="1" applyFont="1" applyFill="1" applyBorder="1" applyAlignment="1">
      <alignment horizontal="center" vertical="center" wrapText="1"/>
    </xf>
    <xf numFmtId="15" fontId="42" fillId="13" borderId="23" xfId="0" applyNumberFormat="1" applyFont="1" applyFill="1" applyBorder="1" applyAlignment="1">
      <alignment horizontal="center" vertical="center" wrapText="1"/>
    </xf>
    <xf numFmtId="15" fontId="42" fillId="13" borderId="57" xfId="0" applyNumberFormat="1" applyFont="1" applyFill="1" applyBorder="1" applyAlignment="1">
      <alignment horizontal="center" vertical="center" wrapText="1"/>
    </xf>
    <xf numFmtId="0" fontId="29" fillId="2" borderId="35" xfId="0" applyFont="1" applyFill="1" applyBorder="1" applyAlignment="1">
      <alignment horizontal="left" vertical="center" wrapText="1"/>
    </xf>
    <xf numFmtId="0" fontId="29" fillId="2" borderId="33"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29" xfId="0" applyFont="1" applyFill="1" applyBorder="1" applyAlignment="1">
      <alignment horizontal="left" vertical="center"/>
    </xf>
    <xf numFmtId="15" fontId="1" fillId="2" borderId="44" xfId="7" applyNumberFormat="1" applyFont="1" applyFill="1" applyBorder="1" applyAlignment="1">
      <alignment horizontal="left" vertical="center" wrapText="1"/>
    </xf>
    <xf numFmtId="15" fontId="1" fillId="2" borderId="30" xfId="7"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29" fillId="0" borderId="9" xfId="0" applyFont="1" applyBorder="1" applyAlignment="1">
      <alignment horizontal="left" vertical="center" wrapText="1"/>
    </xf>
    <xf numFmtId="0" fontId="29" fillId="0" borderId="42" xfId="0" applyFont="1" applyBorder="1" applyAlignment="1">
      <alignment horizontal="left" vertical="center" wrapText="1"/>
    </xf>
    <xf numFmtId="0" fontId="29" fillId="0" borderId="13" xfId="0" applyFont="1" applyBorder="1" applyAlignment="1">
      <alignment horizontal="left" vertical="center" wrapText="1"/>
    </xf>
    <xf numFmtId="0" fontId="29" fillId="0" borderId="35"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1" fillId="0" borderId="17" xfId="7" applyFont="1" applyFill="1" applyBorder="1" applyAlignment="1">
      <alignment horizontal="left" vertical="center" wrapText="1"/>
    </xf>
    <xf numFmtId="15" fontId="1" fillId="0" borderId="37" xfId="0" applyNumberFormat="1" applyFont="1" applyFill="1" applyBorder="1" applyAlignment="1">
      <alignment horizontal="left" vertical="center" wrapText="1"/>
    </xf>
    <xf numFmtId="0" fontId="34" fillId="0" borderId="0" xfId="0" applyFont="1" applyAlignment="1">
      <alignment horizontal="center"/>
    </xf>
  </cellXfs>
  <cellStyles count="18">
    <cellStyle name="BodyStyle" xfId="17" xr:uid="{00000000-0005-0000-0000-000000000000}"/>
    <cellStyle name="HeaderStyle" xfId="16" xr:uid="{00000000-0005-0000-0000-000001000000}"/>
    <cellStyle name="Hipervínculo" xfId="10" builtinId="8"/>
    <cellStyle name="Incorrecto" xfId="6" builtinId="27"/>
    <cellStyle name="MainTitle" xfId="9" xr:uid="{00000000-0005-0000-0000-000004000000}"/>
    <cellStyle name="Millares [0]" xfId="15" builtinId="6"/>
    <cellStyle name="Moneda" xfId="5" builtinId="4"/>
    <cellStyle name="Moneda 2" xfId="11" xr:uid="{00000000-0005-0000-0000-000007000000}"/>
    <cellStyle name="Moneda 2 2" xfId="13" xr:uid="{00000000-0005-0000-0000-000008000000}"/>
    <cellStyle name="Moneda 3" xfId="12" xr:uid="{00000000-0005-0000-0000-000009000000}"/>
    <cellStyle name="Normal" xfId="0" builtinId="0"/>
    <cellStyle name="Normal 2" xfId="3" xr:uid="{00000000-0005-0000-0000-00000B000000}"/>
    <cellStyle name="Normal 3" xfId="14" xr:uid="{00000000-0005-0000-0000-00000C000000}"/>
    <cellStyle name="Normal_PLAN OPERATIVO 2000" xfId="8" xr:uid="{00000000-0005-0000-0000-00000D000000}"/>
    <cellStyle name="Notas" xfId="7" builtinId="10"/>
    <cellStyle name="Porcentaje" xfId="4" builtinId="5"/>
    <cellStyle name="Porcentaje 2" xfId="1" xr:uid="{00000000-0005-0000-0000-000010000000}"/>
    <cellStyle name="Porcentaje 3" xfId="2" xr:uid="{00000000-0005-0000-0000-000011000000}"/>
  </cellStyles>
  <dxfs count="0"/>
  <tableStyles count="0" defaultTableStyle="TableStyleMedium2" defaultPivotStyle="PivotStyleLight16"/>
  <colors>
    <mruColors>
      <color rgb="FFFF0000"/>
      <color rgb="FFFF4343"/>
      <color rgb="FF66FFFF"/>
      <color rgb="FFFF9900"/>
      <color rgb="FF8E0000"/>
      <color rgb="FFEE0000"/>
      <color rgb="FFFF6600"/>
      <color rgb="FF009900"/>
      <color rgb="FFCCFF66"/>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47625</xdr:rowOff>
    </xdr:from>
    <xdr:to>
      <xdr:col>0</xdr:col>
      <xdr:colOff>800100</xdr:colOff>
      <xdr:row>2</xdr:row>
      <xdr:rowOff>201166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6700" y="47625"/>
          <a:ext cx="533400" cy="820291"/>
        </a:xfrm>
        <a:prstGeom prst="rect">
          <a:avLst/>
        </a:prstGeom>
      </xdr:spPr>
    </xdr:pic>
    <xdr:clientData/>
  </xdr:twoCellAnchor>
  <xdr:twoCellAnchor>
    <xdr:from>
      <xdr:col>9</xdr:col>
      <xdr:colOff>101844</xdr:colOff>
      <xdr:row>0</xdr:row>
      <xdr:rowOff>9525</xdr:rowOff>
    </xdr:from>
    <xdr:to>
      <xdr:col>10</xdr:col>
      <xdr:colOff>1244311</xdr:colOff>
      <xdr:row>2</xdr:row>
      <xdr:rowOff>255443</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3903569" y="9525"/>
          <a:ext cx="2561692" cy="912668"/>
          <a:chOff x="0" y="0"/>
          <a:chExt cx="1724026" cy="850671"/>
        </a:xfrm>
      </xdr:grpSpPr>
      <xdr:sp macro="" textlink="">
        <xdr:nvSpPr>
          <xdr:cNvPr id="4" name="Rectángulo 3">
            <a:extLst>
              <a:ext uri="{FF2B5EF4-FFF2-40B4-BE49-F238E27FC236}">
                <a16:creationId xmlns:a16="http://schemas.microsoft.com/office/drawing/2014/main" id="{00000000-0008-0000-00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718705</xdr:colOff>
      <xdr:row>1</xdr:row>
      <xdr:rowOff>46760</xdr:rowOff>
    </xdr:from>
    <xdr:to>
      <xdr:col>13</xdr:col>
      <xdr:colOff>760269</xdr:colOff>
      <xdr:row>3</xdr:row>
      <xdr:rowOff>187903</xdr:rowOff>
    </xdr:to>
    <xdr:grpSp>
      <xdr:nvGrpSpPr>
        <xdr:cNvPr id="2" name="Grupo 1">
          <a:extLst>
            <a:ext uri="{FF2B5EF4-FFF2-40B4-BE49-F238E27FC236}">
              <a16:creationId xmlns:a16="http://schemas.microsoft.com/office/drawing/2014/main" id="{00000000-0008-0000-0900-000002000000}"/>
            </a:ext>
          </a:extLst>
        </xdr:cNvPr>
        <xdr:cNvGrpSpPr/>
      </xdr:nvGrpSpPr>
      <xdr:grpSpPr>
        <a:xfrm>
          <a:off x="10653280" y="151535"/>
          <a:ext cx="1765589" cy="807893"/>
          <a:chOff x="0" y="0"/>
          <a:chExt cx="1724026" cy="850671"/>
        </a:xfrm>
      </xdr:grpSpPr>
      <xdr:sp macro="" textlink="">
        <xdr:nvSpPr>
          <xdr:cNvPr id="3" name="Rectángulo 2">
            <a:extLst>
              <a:ext uri="{FF2B5EF4-FFF2-40B4-BE49-F238E27FC236}">
                <a16:creationId xmlns:a16="http://schemas.microsoft.com/office/drawing/2014/main" id="{00000000-0008-0000-09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9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12</xdr:col>
      <xdr:colOff>718705</xdr:colOff>
      <xdr:row>1</xdr:row>
      <xdr:rowOff>46760</xdr:rowOff>
    </xdr:from>
    <xdr:to>
      <xdr:col>13</xdr:col>
      <xdr:colOff>779319</xdr:colOff>
      <xdr:row>3</xdr:row>
      <xdr:rowOff>216478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10653280" y="151535"/>
          <a:ext cx="1784639" cy="836468"/>
          <a:chOff x="0" y="0"/>
          <a:chExt cx="1724026" cy="850671"/>
        </a:xfrm>
      </xdr:grpSpPr>
      <xdr:sp macro="" textlink="">
        <xdr:nvSpPr>
          <xdr:cNvPr id="7" name="Rectángulo 6">
            <a:extLst>
              <a:ext uri="{FF2B5EF4-FFF2-40B4-BE49-F238E27FC236}">
                <a16:creationId xmlns:a16="http://schemas.microsoft.com/office/drawing/2014/main" id="{00000000-0008-0000-0900-000007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8" name="Rectángulo 7">
            <a:extLst>
              <a:ext uri="{FF2B5EF4-FFF2-40B4-BE49-F238E27FC236}">
                <a16:creationId xmlns:a16="http://schemas.microsoft.com/office/drawing/2014/main" id="{00000000-0008-0000-0900-000008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1</xdr:col>
      <xdr:colOff>140278</xdr:colOff>
      <xdr:row>0</xdr:row>
      <xdr:rowOff>0</xdr:rowOff>
    </xdr:from>
    <xdr:to>
      <xdr:col>1</xdr:col>
      <xdr:colOff>850322</xdr:colOff>
      <xdr:row>3</xdr:row>
      <xdr:rowOff>177544</xdr:rowOff>
    </xdr:to>
    <xdr:pic>
      <xdr:nvPicPr>
        <xdr:cNvPr id="9" name="Imagen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3"/>
        <a:stretch>
          <a:fillRect/>
        </a:stretch>
      </xdr:blipFill>
      <xdr:spPr>
        <a:xfrm>
          <a:off x="568903" y="0"/>
          <a:ext cx="710044" cy="94906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1</xdr:col>
      <xdr:colOff>83502</xdr:colOff>
      <xdr:row>3</xdr:row>
      <xdr:rowOff>38100</xdr:rowOff>
    </xdr:to>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80975" y="0"/>
          <a:ext cx="550227" cy="838200"/>
        </a:xfrm>
        <a:prstGeom prst="rect">
          <a:avLst/>
        </a:prstGeom>
      </xdr:spPr>
    </xdr:pic>
    <xdr:clientData/>
  </xdr:twoCellAnchor>
  <xdr:twoCellAnchor>
    <xdr:from>
      <xdr:col>5</xdr:col>
      <xdr:colOff>0</xdr:colOff>
      <xdr:row>0</xdr:row>
      <xdr:rowOff>1</xdr:rowOff>
    </xdr:from>
    <xdr:to>
      <xdr:col>6</xdr:col>
      <xdr:colOff>0</xdr:colOff>
      <xdr:row>3</xdr:row>
      <xdr:rowOff>95251</xdr:rowOff>
    </xdr:to>
    <xdr:grpSp>
      <xdr:nvGrpSpPr>
        <xdr:cNvPr id="9" name="Grupo 8">
          <a:extLst>
            <a:ext uri="{FF2B5EF4-FFF2-40B4-BE49-F238E27FC236}">
              <a16:creationId xmlns:a16="http://schemas.microsoft.com/office/drawing/2014/main" id="{00000000-0008-0000-0A00-000009000000}"/>
            </a:ext>
          </a:extLst>
        </xdr:cNvPr>
        <xdr:cNvGrpSpPr/>
      </xdr:nvGrpSpPr>
      <xdr:grpSpPr>
        <a:xfrm>
          <a:off x="10467975" y="1"/>
          <a:ext cx="1695450" cy="895350"/>
          <a:chOff x="0" y="0"/>
          <a:chExt cx="1724026" cy="850671"/>
        </a:xfrm>
      </xdr:grpSpPr>
      <xdr:sp macro="" textlink="">
        <xdr:nvSpPr>
          <xdr:cNvPr id="10" name="Rectángulo 9">
            <a:extLst>
              <a:ext uri="{FF2B5EF4-FFF2-40B4-BE49-F238E27FC236}">
                <a16:creationId xmlns:a16="http://schemas.microsoft.com/office/drawing/2014/main" id="{00000000-0008-0000-0A00-00000A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1" name="Rectángulo 10">
            <a:extLst>
              <a:ext uri="{FF2B5EF4-FFF2-40B4-BE49-F238E27FC236}">
                <a16:creationId xmlns:a16="http://schemas.microsoft.com/office/drawing/2014/main" id="{00000000-0008-0000-0A00-00000B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1</xdr:rowOff>
    </xdr:from>
    <xdr:to>
      <xdr:col>7</xdr:col>
      <xdr:colOff>0</xdr:colOff>
      <xdr:row>3</xdr:row>
      <xdr:rowOff>95251</xdr:rowOff>
    </xdr:to>
    <xdr:grpSp>
      <xdr:nvGrpSpPr>
        <xdr:cNvPr id="2" name="Grupo 1">
          <a:extLst>
            <a:ext uri="{FF2B5EF4-FFF2-40B4-BE49-F238E27FC236}">
              <a16:creationId xmlns:a16="http://schemas.microsoft.com/office/drawing/2014/main" id="{00000000-0008-0000-0B00-000002000000}"/>
            </a:ext>
          </a:extLst>
        </xdr:cNvPr>
        <xdr:cNvGrpSpPr/>
      </xdr:nvGrpSpPr>
      <xdr:grpSpPr>
        <a:xfrm>
          <a:off x="10620375" y="1"/>
          <a:ext cx="1695450" cy="714375"/>
          <a:chOff x="0" y="0"/>
          <a:chExt cx="1724026" cy="850671"/>
        </a:xfrm>
      </xdr:grpSpPr>
      <xdr:sp macro="" textlink="">
        <xdr:nvSpPr>
          <xdr:cNvPr id="3" name="Rectángulo 2">
            <a:extLst>
              <a:ext uri="{FF2B5EF4-FFF2-40B4-BE49-F238E27FC236}">
                <a16:creationId xmlns:a16="http://schemas.microsoft.com/office/drawing/2014/main" id="{00000000-0008-0000-0B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B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180975</xdr:colOff>
      <xdr:row>0</xdr:row>
      <xdr:rowOff>0</xdr:rowOff>
    </xdr:from>
    <xdr:to>
      <xdr:col>2</xdr:col>
      <xdr:colOff>83502</xdr:colOff>
      <xdr:row>4</xdr:row>
      <xdr:rowOff>38100</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180975" y="0"/>
          <a:ext cx="550227"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881494</xdr:colOff>
      <xdr:row>3</xdr:row>
      <xdr:rowOff>91819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71450" y="0"/>
          <a:ext cx="710044" cy="1091944"/>
        </a:xfrm>
        <a:prstGeom prst="rect">
          <a:avLst/>
        </a:prstGeom>
      </xdr:spPr>
    </xdr:pic>
    <xdr:clientData/>
  </xdr:twoCellAnchor>
  <xdr:twoCellAnchor>
    <xdr:from>
      <xdr:col>9</xdr:col>
      <xdr:colOff>101844</xdr:colOff>
      <xdr:row>0</xdr:row>
      <xdr:rowOff>9525</xdr:rowOff>
    </xdr:from>
    <xdr:to>
      <xdr:col>10</xdr:col>
      <xdr:colOff>1244311</xdr:colOff>
      <xdr:row>2</xdr:row>
      <xdr:rowOff>255443</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13274919" y="9525"/>
          <a:ext cx="2675992" cy="912668"/>
          <a:chOff x="0" y="0"/>
          <a:chExt cx="1724026" cy="850671"/>
        </a:xfrm>
      </xdr:grpSpPr>
      <xdr:sp macro="" textlink="">
        <xdr:nvSpPr>
          <xdr:cNvPr id="4" name="Rectángulo 3">
            <a:extLst>
              <a:ext uri="{FF2B5EF4-FFF2-40B4-BE49-F238E27FC236}">
                <a16:creationId xmlns:a16="http://schemas.microsoft.com/office/drawing/2014/main" id="{00000000-0008-0000-01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1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400050</xdr:colOff>
      <xdr:row>0</xdr:row>
      <xdr:rowOff>57150</xdr:rowOff>
    </xdr:from>
    <xdr:to>
      <xdr:col>2</xdr:col>
      <xdr:colOff>295275</xdr:colOff>
      <xdr:row>5</xdr:row>
      <xdr:rowOff>0</xdr:rowOff>
    </xdr:to>
    <xdr:pic>
      <xdr:nvPicPr>
        <xdr:cNvPr id="2" name="Picture 33" descr="imp sin fon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7150"/>
          <a:ext cx="657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51</xdr:col>
      <xdr:colOff>76200</xdr:colOff>
      <xdr:row>0</xdr:row>
      <xdr:rowOff>0</xdr:rowOff>
    </xdr:from>
    <xdr:to>
      <xdr:col>55</xdr:col>
      <xdr:colOff>1</xdr:colOff>
      <xdr:row>3</xdr:row>
      <xdr:rowOff>161925</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14801850" y="0"/>
          <a:ext cx="1571625" cy="885825"/>
          <a:chOff x="0" y="0"/>
          <a:chExt cx="1724026" cy="850671"/>
        </a:xfrm>
      </xdr:grpSpPr>
      <xdr:sp macro="" textlink="">
        <xdr:nvSpPr>
          <xdr:cNvPr id="3" name="Rectángulo 2">
            <a:extLst>
              <a:ext uri="{FF2B5EF4-FFF2-40B4-BE49-F238E27FC236}">
                <a16:creationId xmlns:a16="http://schemas.microsoft.com/office/drawing/2014/main" id="{00000000-0008-0000-03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3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0</xdr:colOff>
      <xdr:row>0</xdr:row>
      <xdr:rowOff>0</xdr:rowOff>
    </xdr:from>
    <xdr:to>
      <xdr:col>0</xdr:col>
      <xdr:colOff>615749</xdr:colOff>
      <xdr:row>3</xdr:row>
      <xdr:rowOff>175331</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0" y="0"/>
          <a:ext cx="615749" cy="8230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523877</xdr:colOff>
      <xdr:row>0</xdr:row>
      <xdr:rowOff>0</xdr:rowOff>
    </xdr:from>
    <xdr:to>
      <xdr:col>0</xdr:col>
      <xdr:colOff>1104901</xdr:colOff>
      <xdr:row>4</xdr:row>
      <xdr:rowOff>45131</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23877" y="0"/>
          <a:ext cx="581024" cy="1073831"/>
        </a:xfrm>
        <a:prstGeom prst="rect">
          <a:avLst/>
        </a:prstGeom>
      </xdr:spPr>
    </xdr:pic>
    <xdr:clientData/>
  </xdr:twoCellAnchor>
  <xdr:twoCellAnchor>
    <xdr:from>
      <xdr:col>12</xdr:col>
      <xdr:colOff>304799</xdr:colOff>
      <xdr:row>0</xdr:row>
      <xdr:rowOff>1</xdr:rowOff>
    </xdr:from>
    <xdr:to>
      <xdr:col>12</xdr:col>
      <xdr:colOff>2926290</xdr:colOff>
      <xdr:row>2</xdr:row>
      <xdr:rowOff>161926</xdr:rowOff>
    </xdr:to>
    <xdr:grpSp>
      <xdr:nvGrpSpPr>
        <xdr:cNvPr id="7" name="Grupo 6">
          <a:extLst>
            <a:ext uri="{FF2B5EF4-FFF2-40B4-BE49-F238E27FC236}">
              <a16:creationId xmlns:a16="http://schemas.microsoft.com/office/drawing/2014/main" id="{00000000-0008-0000-0400-000007000000}"/>
            </a:ext>
          </a:extLst>
        </xdr:cNvPr>
        <xdr:cNvGrpSpPr/>
      </xdr:nvGrpSpPr>
      <xdr:grpSpPr>
        <a:xfrm>
          <a:off x="14297024" y="1"/>
          <a:ext cx="2621491" cy="819150"/>
          <a:chOff x="0" y="0"/>
          <a:chExt cx="1724026" cy="850671"/>
        </a:xfrm>
      </xdr:grpSpPr>
      <xdr:sp macro="" textlink="">
        <xdr:nvSpPr>
          <xdr:cNvPr id="8" name="Rectángulo 7">
            <a:extLst>
              <a:ext uri="{FF2B5EF4-FFF2-40B4-BE49-F238E27FC236}">
                <a16:creationId xmlns:a16="http://schemas.microsoft.com/office/drawing/2014/main" id="{00000000-0008-0000-0400-000008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00000000-0008-0000-0400-000009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550333</xdr:colOff>
      <xdr:row>0</xdr:row>
      <xdr:rowOff>31750</xdr:rowOff>
    </xdr:from>
    <xdr:to>
      <xdr:col>7</xdr:col>
      <xdr:colOff>2064275</xdr:colOff>
      <xdr:row>4</xdr:row>
      <xdr:rowOff>55418</xdr:rowOff>
    </xdr:to>
    <xdr:grpSp>
      <xdr:nvGrpSpPr>
        <xdr:cNvPr id="2" name="Grupo 1">
          <a:extLst>
            <a:ext uri="{FF2B5EF4-FFF2-40B4-BE49-F238E27FC236}">
              <a16:creationId xmlns:a16="http://schemas.microsoft.com/office/drawing/2014/main" id="{00000000-0008-0000-0500-000002000000}"/>
            </a:ext>
          </a:extLst>
        </xdr:cNvPr>
        <xdr:cNvGrpSpPr/>
      </xdr:nvGrpSpPr>
      <xdr:grpSpPr>
        <a:xfrm>
          <a:off x="10011833" y="31750"/>
          <a:ext cx="2561692" cy="912668"/>
          <a:chOff x="0" y="0"/>
          <a:chExt cx="1724026" cy="850671"/>
        </a:xfrm>
      </xdr:grpSpPr>
      <xdr:sp macro="" textlink="">
        <xdr:nvSpPr>
          <xdr:cNvPr id="3" name="Rectángulo 2">
            <a:extLst>
              <a:ext uri="{FF2B5EF4-FFF2-40B4-BE49-F238E27FC236}">
                <a16:creationId xmlns:a16="http://schemas.microsoft.com/office/drawing/2014/main" id="{00000000-0008-0000-05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5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1</xdr:col>
      <xdr:colOff>190500</xdr:colOff>
      <xdr:row>0</xdr:row>
      <xdr:rowOff>10583</xdr:rowOff>
    </xdr:from>
    <xdr:to>
      <xdr:col>3</xdr:col>
      <xdr:colOff>169333</xdr:colOff>
      <xdr:row>4</xdr:row>
      <xdr:rowOff>114395</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stretch>
          <a:fillRect/>
        </a:stretch>
      </xdr:blipFill>
      <xdr:spPr>
        <a:xfrm>
          <a:off x="962025" y="10583"/>
          <a:ext cx="645583" cy="9801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2</xdr:col>
      <xdr:colOff>340783</xdr:colOff>
      <xdr:row>4</xdr:row>
      <xdr:rowOff>116512</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14300" y="0"/>
          <a:ext cx="645583" cy="992812"/>
        </a:xfrm>
        <a:prstGeom prst="rect">
          <a:avLst/>
        </a:prstGeom>
      </xdr:spPr>
    </xdr:pic>
    <xdr:clientData/>
  </xdr:twoCellAnchor>
  <xdr:twoCellAnchor>
    <xdr:from>
      <xdr:col>6</xdr:col>
      <xdr:colOff>361950</xdr:colOff>
      <xdr:row>0</xdr:row>
      <xdr:rowOff>0</xdr:rowOff>
    </xdr:from>
    <xdr:to>
      <xdr:col>6</xdr:col>
      <xdr:colOff>2923642</xdr:colOff>
      <xdr:row>4</xdr:row>
      <xdr:rowOff>36368</xdr:rowOff>
    </xdr:to>
    <xdr:grpSp>
      <xdr:nvGrpSpPr>
        <xdr:cNvPr id="3" name="Grupo 2">
          <a:extLst>
            <a:ext uri="{FF2B5EF4-FFF2-40B4-BE49-F238E27FC236}">
              <a16:creationId xmlns:a16="http://schemas.microsoft.com/office/drawing/2014/main" id="{00000000-0008-0000-0600-000003000000}"/>
            </a:ext>
          </a:extLst>
        </xdr:cNvPr>
        <xdr:cNvGrpSpPr/>
      </xdr:nvGrpSpPr>
      <xdr:grpSpPr>
        <a:xfrm>
          <a:off x="8434388" y="0"/>
          <a:ext cx="2561692" cy="905524"/>
          <a:chOff x="0" y="0"/>
          <a:chExt cx="1724026" cy="850671"/>
        </a:xfrm>
      </xdr:grpSpPr>
      <xdr:sp macro="" textlink="">
        <xdr:nvSpPr>
          <xdr:cNvPr id="4" name="Rectángulo 3">
            <a:extLst>
              <a:ext uri="{FF2B5EF4-FFF2-40B4-BE49-F238E27FC236}">
                <a16:creationId xmlns:a16="http://schemas.microsoft.com/office/drawing/2014/main" id="{00000000-0008-0000-06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6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112183</xdr:colOff>
      <xdr:row>4</xdr:row>
      <xdr:rowOff>116512</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38125" y="0"/>
          <a:ext cx="645583" cy="992812"/>
        </a:xfrm>
        <a:prstGeom prst="rect">
          <a:avLst/>
        </a:prstGeom>
      </xdr:spPr>
    </xdr:pic>
    <xdr:clientData/>
  </xdr:twoCellAnchor>
  <xdr:twoCellAnchor>
    <xdr:from>
      <xdr:col>6</xdr:col>
      <xdr:colOff>676275</xdr:colOff>
      <xdr:row>0</xdr:row>
      <xdr:rowOff>0</xdr:rowOff>
    </xdr:from>
    <xdr:to>
      <xdr:col>6</xdr:col>
      <xdr:colOff>3237967</xdr:colOff>
      <xdr:row>4</xdr:row>
      <xdr:rowOff>36368</xdr:rowOff>
    </xdr:to>
    <xdr:grpSp>
      <xdr:nvGrpSpPr>
        <xdr:cNvPr id="3" name="Grupo 2">
          <a:extLst>
            <a:ext uri="{FF2B5EF4-FFF2-40B4-BE49-F238E27FC236}">
              <a16:creationId xmlns:a16="http://schemas.microsoft.com/office/drawing/2014/main" id="{00000000-0008-0000-0700-000003000000}"/>
            </a:ext>
          </a:extLst>
        </xdr:cNvPr>
        <xdr:cNvGrpSpPr/>
      </xdr:nvGrpSpPr>
      <xdr:grpSpPr>
        <a:xfrm>
          <a:off x="11880056" y="0"/>
          <a:ext cx="2561692" cy="905524"/>
          <a:chOff x="0" y="0"/>
          <a:chExt cx="1724026" cy="850671"/>
        </a:xfrm>
      </xdr:grpSpPr>
      <xdr:sp macro="" textlink="">
        <xdr:nvSpPr>
          <xdr:cNvPr id="4" name="Rectángulo 3">
            <a:extLst>
              <a:ext uri="{FF2B5EF4-FFF2-40B4-BE49-F238E27FC236}">
                <a16:creationId xmlns:a16="http://schemas.microsoft.com/office/drawing/2014/main" id="{00000000-0008-0000-07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7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48</xdr:col>
      <xdr:colOff>47625</xdr:colOff>
      <xdr:row>0</xdr:row>
      <xdr:rowOff>28575</xdr:rowOff>
    </xdr:from>
    <xdr:to>
      <xdr:col>60</xdr:col>
      <xdr:colOff>104775</xdr:colOff>
      <xdr:row>3</xdr:row>
      <xdr:rowOff>3175</xdr:rowOff>
    </xdr:to>
    <xdr:grpSp>
      <xdr:nvGrpSpPr>
        <xdr:cNvPr id="2" name="Grupo 1">
          <a:extLst>
            <a:ext uri="{FF2B5EF4-FFF2-40B4-BE49-F238E27FC236}">
              <a16:creationId xmlns:a16="http://schemas.microsoft.com/office/drawing/2014/main" id="{00000000-0008-0000-0800-000002000000}"/>
            </a:ext>
          </a:extLst>
        </xdr:cNvPr>
        <xdr:cNvGrpSpPr/>
      </xdr:nvGrpSpPr>
      <xdr:grpSpPr>
        <a:xfrm>
          <a:off x="15420975" y="28575"/>
          <a:ext cx="1657350" cy="965200"/>
          <a:chOff x="0" y="0"/>
          <a:chExt cx="1724026" cy="850671"/>
        </a:xfrm>
      </xdr:grpSpPr>
      <xdr:sp macro="" textlink="">
        <xdr:nvSpPr>
          <xdr:cNvPr id="3" name="Rectángulo 2">
            <a:extLst>
              <a:ext uri="{FF2B5EF4-FFF2-40B4-BE49-F238E27FC236}">
                <a16:creationId xmlns:a16="http://schemas.microsoft.com/office/drawing/2014/main" id="{00000000-0008-0000-08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8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314325</xdr:colOff>
      <xdr:row>0</xdr:row>
      <xdr:rowOff>15876</xdr:rowOff>
    </xdr:from>
    <xdr:to>
      <xdr:col>0</xdr:col>
      <xdr:colOff>1209675</xdr:colOff>
      <xdr:row>3</xdr:row>
      <xdr:rowOff>144048</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5876"/>
          <a:ext cx="895350" cy="11187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mailto:LEONOR.ARIAS@IMPRENTA.GOV.CO" TargetMode="External"/><Relationship Id="rId13" Type="http://schemas.openxmlformats.org/officeDocument/2006/relationships/hyperlink" Target="mailto:OCTAVIO.VILLAMARIN@IMPRENTA.GOV.CO" TargetMode="External"/><Relationship Id="rId18" Type="http://schemas.openxmlformats.org/officeDocument/2006/relationships/hyperlink" Target="mailto:OCTAVIO.VILLAMARIN@IMPRENTA.GOV.CO" TargetMode="External"/><Relationship Id="rId3" Type="http://schemas.openxmlformats.org/officeDocument/2006/relationships/hyperlink" Target="mailto:LEONOR.ARIAS@IMPRENTA.GOV.CO" TargetMode="External"/><Relationship Id="rId21" Type="http://schemas.openxmlformats.org/officeDocument/2006/relationships/hyperlink" Target="mailto:OCTAVIO.VILLAMARIN@IMPRENTA.GOV.CO" TargetMode="External"/><Relationship Id="rId7" Type="http://schemas.openxmlformats.org/officeDocument/2006/relationships/hyperlink" Target="mailto:LEONOR.ARIAS@IMPRENTA.GOV.CO" TargetMode="External"/><Relationship Id="rId12" Type="http://schemas.openxmlformats.org/officeDocument/2006/relationships/hyperlink" Target="mailto:LEONOR.ARIAS@IMPRENTA.GOV.CO" TargetMode="External"/><Relationship Id="rId17" Type="http://schemas.openxmlformats.org/officeDocument/2006/relationships/hyperlink" Target="mailto:OCTAVIO.VILLAMARIN@IMPRENTA.GOV.CO" TargetMode="External"/><Relationship Id="rId2" Type="http://schemas.openxmlformats.org/officeDocument/2006/relationships/hyperlink" Target="mailto:LEONOR.ARIAS@IMPRENTA.GOV.CO" TargetMode="External"/><Relationship Id="rId16" Type="http://schemas.openxmlformats.org/officeDocument/2006/relationships/hyperlink" Target="mailto:OCTAVIO.VILLAMARIN@IMPRENTA.GOV.CO" TargetMode="External"/><Relationship Id="rId20" Type="http://schemas.openxmlformats.org/officeDocument/2006/relationships/hyperlink" Target="mailto:OCTAVIO.VILLAMARIN@IMPRENTA.GOV.CO" TargetMode="External"/><Relationship Id="rId1" Type="http://schemas.openxmlformats.org/officeDocument/2006/relationships/hyperlink" Target="mailto:LEONOR.ARIAS@IMPRENTA.GOV.CO" TargetMode="External"/><Relationship Id="rId6" Type="http://schemas.openxmlformats.org/officeDocument/2006/relationships/hyperlink" Target="mailto:LEONOR.ARIAS@IMPRENTA.GOV.CO" TargetMode="External"/><Relationship Id="rId11" Type="http://schemas.openxmlformats.org/officeDocument/2006/relationships/hyperlink" Target="mailto:LEONOR.ARIAS@IMPRENTA.GOV.CO" TargetMode="External"/><Relationship Id="rId5" Type="http://schemas.openxmlformats.org/officeDocument/2006/relationships/hyperlink" Target="mailto:LEONOR.ARIAS@IMPRENTA.GOV.CO" TargetMode="External"/><Relationship Id="rId15" Type="http://schemas.openxmlformats.org/officeDocument/2006/relationships/hyperlink" Target="mailto:OCTAVIO.VILLAMARIN@IMPRENTA.GOV.CO" TargetMode="External"/><Relationship Id="rId23" Type="http://schemas.openxmlformats.org/officeDocument/2006/relationships/drawing" Target="../drawings/drawing5.xml"/><Relationship Id="rId10" Type="http://schemas.openxmlformats.org/officeDocument/2006/relationships/hyperlink" Target="mailto:LEONOR.ARIAS@IMPRENTA.GOV.CO" TargetMode="External"/><Relationship Id="rId19" Type="http://schemas.openxmlformats.org/officeDocument/2006/relationships/hyperlink" Target="mailto:OCTAVIO.VILLAMARIN@IMPRENTA.GOV.CO" TargetMode="External"/><Relationship Id="rId4" Type="http://schemas.openxmlformats.org/officeDocument/2006/relationships/hyperlink" Target="mailto:LEONOR.ARIAS@IMPRENTA.GOV.CO" TargetMode="External"/><Relationship Id="rId9" Type="http://schemas.openxmlformats.org/officeDocument/2006/relationships/hyperlink" Target="mailto:LEONOR.ARIAS@IMPRENTA.GOV.CO" TargetMode="External"/><Relationship Id="rId14" Type="http://schemas.openxmlformats.org/officeDocument/2006/relationships/hyperlink" Target="mailto:OCTAVIO.VILLAMARIN@IMPRENTA.GOV.CO" TargetMode="External"/><Relationship Id="rId22" Type="http://schemas.openxmlformats.org/officeDocument/2006/relationships/hyperlink" Target="mailto:OCTAVIO.VILLAMARIN@IMPRENTA.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workbookViewId="0">
      <pane ySplit="5" topLeftCell="A27" activePane="bottomLeft" state="frozen"/>
      <selection activeCell="D37" sqref="D37"/>
      <selection pane="bottomLeft" activeCell="E30" sqref="E30:E31"/>
    </sheetView>
  </sheetViews>
  <sheetFormatPr baseColWidth="10" defaultRowHeight="28.5"/>
  <cols>
    <col min="1" max="1" width="15" style="16" customWidth="1"/>
    <col min="2" max="2" width="33.85546875" style="16" customWidth="1"/>
    <col min="3" max="3" width="17" style="6" customWidth="1"/>
    <col min="4" max="4" width="18" style="6" customWidth="1"/>
    <col min="5" max="5" width="13.42578125" style="6" customWidth="1"/>
    <col min="6" max="6" width="29.42578125" style="16" customWidth="1"/>
    <col min="7" max="7" width="4.7109375" style="7" bestFit="1" customWidth="1"/>
    <col min="8" max="8" width="52.7109375" style="16" customWidth="1"/>
    <col min="9" max="9" width="22.85546875" style="16" customWidth="1"/>
    <col min="10" max="10" width="23" customWidth="1"/>
    <col min="11" max="11" width="17" customWidth="1"/>
  </cols>
  <sheetData>
    <row r="1" spans="1:12" ht="26.25" customHeight="1">
      <c r="A1" s="725" t="s">
        <v>8</v>
      </c>
      <c r="B1" s="725"/>
      <c r="C1" s="725"/>
      <c r="D1" s="725"/>
      <c r="E1" s="725"/>
      <c r="F1" s="725"/>
      <c r="G1" s="725"/>
      <c r="H1" s="725"/>
      <c r="I1" s="725"/>
      <c r="J1" s="725"/>
      <c r="K1" s="725"/>
    </row>
    <row r="2" spans="1:12" ht="26.25" customHeight="1">
      <c r="A2" s="726" t="s">
        <v>591</v>
      </c>
      <c r="B2" s="726"/>
      <c r="C2" s="726"/>
      <c r="D2" s="726"/>
      <c r="E2" s="726"/>
      <c r="F2" s="726"/>
      <c r="G2" s="726"/>
      <c r="H2" s="726"/>
      <c r="I2" s="726"/>
      <c r="J2" s="726"/>
      <c r="K2" s="726"/>
    </row>
    <row r="3" spans="1:12" ht="26.25" customHeight="1" thickBot="1"/>
    <row r="4" spans="1:12" ht="32.25" customHeight="1" thickBot="1">
      <c r="A4" s="731" t="s">
        <v>9</v>
      </c>
      <c r="B4" s="732"/>
      <c r="C4" s="733" t="s">
        <v>590</v>
      </c>
      <c r="D4" s="734"/>
      <c r="E4" s="734"/>
      <c r="F4" s="734"/>
      <c r="G4" s="717" t="s">
        <v>858</v>
      </c>
      <c r="H4" s="718"/>
      <c r="I4" s="698" t="s">
        <v>2</v>
      </c>
      <c r="J4" s="698" t="s">
        <v>5</v>
      </c>
      <c r="K4" s="696" t="s">
        <v>74</v>
      </c>
    </row>
    <row r="5" spans="1:12" ht="63.75" customHeight="1">
      <c r="A5" s="178" t="s">
        <v>13</v>
      </c>
      <c r="B5" s="148" t="s">
        <v>14</v>
      </c>
      <c r="C5" s="148" t="s">
        <v>589</v>
      </c>
      <c r="D5" s="148" t="s">
        <v>588</v>
      </c>
      <c r="E5" s="148" t="s">
        <v>587</v>
      </c>
      <c r="F5" s="148" t="s">
        <v>586</v>
      </c>
      <c r="G5" s="719"/>
      <c r="H5" s="720"/>
      <c r="I5" s="699"/>
      <c r="J5" s="699"/>
      <c r="K5" s="697"/>
    </row>
    <row r="6" spans="1:12" s="118" customFormat="1" ht="57" customHeight="1">
      <c r="A6" s="709" t="s">
        <v>605</v>
      </c>
      <c r="B6" s="708" t="s">
        <v>22</v>
      </c>
      <c r="C6" s="179" t="s">
        <v>606</v>
      </c>
      <c r="D6" s="180" t="s">
        <v>607</v>
      </c>
      <c r="E6" s="180" t="s">
        <v>608</v>
      </c>
      <c r="F6" s="181" t="s">
        <v>609</v>
      </c>
      <c r="G6" s="182">
        <v>1</v>
      </c>
      <c r="H6" s="183" t="s">
        <v>649</v>
      </c>
      <c r="I6" s="180" t="s">
        <v>611</v>
      </c>
      <c r="J6" s="184" t="s">
        <v>610</v>
      </c>
      <c r="K6" s="185">
        <v>44561</v>
      </c>
      <c r="L6" s="154"/>
    </row>
    <row r="7" spans="1:12" s="118" customFormat="1" ht="26.25" customHeight="1">
      <c r="A7" s="706"/>
      <c r="B7" s="707"/>
      <c r="C7" s="694" t="s">
        <v>619</v>
      </c>
      <c r="D7" s="690" t="s">
        <v>613</v>
      </c>
      <c r="E7" s="690" t="s">
        <v>614</v>
      </c>
      <c r="F7" s="692" t="s">
        <v>24</v>
      </c>
      <c r="G7" s="721">
        <v>2</v>
      </c>
      <c r="H7" s="715" t="s">
        <v>859</v>
      </c>
      <c r="I7" s="690" t="s">
        <v>650</v>
      </c>
      <c r="J7" s="174" t="s">
        <v>612</v>
      </c>
      <c r="K7" s="727">
        <v>44561</v>
      </c>
      <c r="L7" s="154"/>
    </row>
    <row r="8" spans="1:12" s="118" customFormat="1" ht="26.25" customHeight="1">
      <c r="A8" s="701"/>
      <c r="B8" s="703"/>
      <c r="C8" s="695"/>
      <c r="D8" s="691"/>
      <c r="E8" s="691"/>
      <c r="F8" s="693"/>
      <c r="G8" s="722"/>
      <c r="H8" s="716"/>
      <c r="I8" s="691"/>
      <c r="J8" s="163">
        <f>47064694000+8940340000</f>
        <v>56005034000</v>
      </c>
      <c r="K8" s="728"/>
      <c r="L8" s="154"/>
    </row>
    <row r="9" spans="1:12" s="118" customFormat="1" ht="71.25">
      <c r="A9" s="186" t="s">
        <v>636</v>
      </c>
      <c r="B9" s="193" t="s">
        <v>68</v>
      </c>
      <c r="C9" s="179" t="s">
        <v>615</v>
      </c>
      <c r="D9" s="180" t="s">
        <v>632</v>
      </c>
      <c r="E9" s="180" t="s">
        <v>608</v>
      </c>
      <c r="F9" s="181" t="s">
        <v>651</v>
      </c>
      <c r="G9" s="182">
        <v>3</v>
      </c>
      <c r="H9" s="183" t="s">
        <v>652</v>
      </c>
      <c r="I9" s="180" t="s">
        <v>593</v>
      </c>
      <c r="J9" s="184" t="s">
        <v>653</v>
      </c>
      <c r="K9" s="185">
        <v>44255</v>
      </c>
      <c r="L9" s="154"/>
    </row>
    <row r="10" spans="1:12" s="151" customFormat="1" ht="81.75" customHeight="1">
      <c r="A10" s="169" t="s">
        <v>605</v>
      </c>
      <c r="B10" s="194" t="s">
        <v>22</v>
      </c>
      <c r="C10" s="197" t="s">
        <v>616</v>
      </c>
      <c r="D10" s="165" t="s">
        <v>617</v>
      </c>
      <c r="E10" s="165" t="s">
        <v>62</v>
      </c>
      <c r="F10" s="170" t="s">
        <v>618</v>
      </c>
      <c r="G10" s="187">
        <v>4</v>
      </c>
      <c r="H10" s="188" t="s">
        <v>654</v>
      </c>
      <c r="I10" s="165" t="s">
        <v>594</v>
      </c>
      <c r="J10" s="164" t="s">
        <v>653</v>
      </c>
      <c r="K10" s="189">
        <v>44255</v>
      </c>
      <c r="L10" s="158"/>
    </row>
    <row r="11" spans="1:12" s="118" customFormat="1" ht="57">
      <c r="A11" s="169" t="s">
        <v>636</v>
      </c>
      <c r="B11" s="194" t="s">
        <v>68</v>
      </c>
      <c r="C11" s="197" t="s">
        <v>619</v>
      </c>
      <c r="D11" s="165" t="s">
        <v>620</v>
      </c>
      <c r="E11" s="165" t="s">
        <v>614</v>
      </c>
      <c r="F11" s="170" t="s">
        <v>621</v>
      </c>
      <c r="G11" s="187">
        <v>5</v>
      </c>
      <c r="H11" s="188" t="s">
        <v>655</v>
      </c>
      <c r="I11" s="165" t="s">
        <v>595</v>
      </c>
      <c r="J11" s="164" t="s">
        <v>653</v>
      </c>
      <c r="K11" s="189">
        <v>44377</v>
      </c>
      <c r="L11" s="158"/>
    </row>
    <row r="12" spans="1:12" s="118" customFormat="1" ht="57">
      <c r="A12" s="190" t="s">
        <v>648</v>
      </c>
      <c r="B12" s="195" t="s">
        <v>647</v>
      </c>
      <c r="C12" s="197" t="s">
        <v>623</v>
      </c>
      <c r="D12" s="165" t="s">
        <v>622</v>
      </c>
      <c r="E12" s="165" t="s">
        <v>624</v>
      </c>
      <c r="F12" s="170" t="s">
        <v>58</v>
      </c>
      <c r="G12" s="187">
        <v>6</v>
      </c>
      <c r="H12" s="188" t="s">
        <v>656</v>
      </c>
      <c r="I12" s="165" t="s">
        <v>860</v>
      </c>
      <c r="J12" s="164" t="s">
        <v>653</v>
      </c>
      <c r="K12" s="189">
        <v>44255</v>
      </c>
      <c r="L12" s="154"/>
    </row>
    <row r="13" spans="1:12" s="151" customFormat="1" ht="90" customHeight="1">
      <c r="A13" s="169" t="s">
        <v>605</v>
      </c>
      <c r="B13" s="194" t="s">
        <v>22</v>
      </c>
      <c r="C13" s="197" t="s">
        <v>625</v>
      </c>
      <c r="D13" s="165" t="s">
        <v>625</v>
      </c>
      <c r="E13" s="165" t="s">
        <v>625</v>
      </c>
      <c r="F13" s="170" t="s">
        <v>609</v>
      </c>
      <c r="G13" s="187">
        <v>7</v>
      </c>
      <c r="H13" s="188" t="s">
        <v>657</v>
      </c>
      <c r="I13" s="165" t="s">
        <v>658</v>
      </c>
      <c r="J13" s="164" t="s">
        <v>653</v>
      </c>
      <c r="K13" s="189">
        <v>44255</v>
      </c>
      <c r="L13" s="158"/>
    </row>
    <row r="14" spans="1:12" s="151" customFormat="1" ht="42.75">
      <c r="A14" s="700" t="s">
        <v>648</v>
      </c>
      <c r="B14" s="712" t="s">
        <v>647</v>
      </c>
      <c r="C14" s="197" t="s">
        <v>606</v>
      </c>
      <c r="D14" s="165" t="s">
        <v>626</v>
      </c>
      <c r="E14" s="165" t="s">
        <v>608</v>
      </c>
      <c r="F14" s="170" t="s">
        <v>609</v>
      </c>
      <c r="G14" s="187">
        <v>8</v>
      </c>
      <c r="H14" s="188" t="s">
        <v>659</v>
      </c>
      <c r="I14" s="165" t="s">
        <v>435</v>
      </c>
      <c r="J14" s="164" t="s">
        <v>653</v>
      </c>
      <c r="K14" s="189">
        <v>44255</v>
      </c>
      <c r="L14" s="158"/>
    </row>
    <row r="15" spans="1:12" s="154" customFormat="1" ht="42.75">
      <c r="A15" s="706"/>
      <c r="B15" s="714"/>
      <c r="C15" s="190" t="s">
        <v>628</v>
      </c>
      <c r="D15" s="164" t="s">
        <v>627</v>
      </c>
      <c r="E15" s="165" t="s">
        <v>608</v>
      </c>
      <c r="F15" s="198" t="s">
        <v>72</v>
      </c>
      <c r="G15" s="187">
        <v>9</v>
      </c>
      <c r="H15" s="188" t="s">
        <v>592</v>
      </c>
      <c r="I15" s="165" t="s">
        <v>596</v>
      </c>
      <c r="J15" s="164" t="s">
        <v>660</v>
      </c>
      <c r="K15" s="167" t="s">
        <v>597</v>
      </c>
    </row>
    <row r="16" spans="1:12" s="158" customFormat="1" ht="28.5" customHeight="1">
      <c r="A16" s="706"/>
      <c r="B16" s="714"/>
      <c r="C16" s="197" t="s">
        <v>606</v>
      </c>
      <c r="D16" s="165" t="s">
        <v>626</v>
      </c>
      <c r="E16" s="165" t="s">
        <v>608</v>
      </c>
      <c r="F16" s="170" t="s">
        <v>629</v>
      </c>
      <c r="G16" s="187">
        <v>10</v>
      </c>
      <c r="H16" s="188" t="s">
        <v>646</v>
      </c>
      <c r="I16" s="165" t="s">
        <v>565</v>
      </c>
      <c r="J16" s="199" t="s">
        <v>600</v>
      </c>
      <c r="K16" s="167" t="s">
        <v>597</v>
      </c>
    </row>
    <row r="17" spans="1:12" s="376" customFormat="1" ht="57">
      <c r="A17" s="706"/>
      <c r="B17" s="714"/>
      <c r="C17" s="197" t="s">
        <v>623</v>
      </c>
      <c r="D17" s="165" t="s">
        <v>622</v>
      </c>
      <c r="E17" s="165" t="s">
        <v>624</v>
      </c>
      <c r="F17" s="170" t="s">
        <v>58</v>
      </c>
      <c r="G17" s="187">
        <v>11</v>
      </c>
      <c r="H17" s="191" t="s">
        <v>661</v>
      </c>
      <c r="I17" s="165" t="s">
        <v>435</v>
      </c>
      <c r="J17" s="164" t="s">
        <v>662</v>
      </c>
      <c r="K17" s="167" t="s">
        <v>597</v>
      </c>
    </row>
    <row r="18" spans="1:12" s="158" customFormat="1" ht="57">
      <c r="A18" s="706"/>
      <c r="B18" s="714"/>
      <c r="C18" s="197" t="s">
        <v>623</v>
      </c>
      <c r="D18" s="165" t="s">
        <v>622</v>
      </c>
      <c r="E18" s="165" t="s">
        <v>624</v>
      </c>
      <c r="F18" s="170" t="s">
        <v>58</v>
      </c>
      <c r="G18" s="187">
        <v>12</v>
      </c>
      <c r="H18" s="191" t="s">
        <v>663</v>
      </c>
      <c r="I18" s="165" t="s">
        <v>435</v>
      </c>
      <c r="J18" s="166" t="s">
        <v>601</v>
      </c>
      <c r="K18" s="167" t="s">
        <v>674</v>
      </c>
    </row>
    <row r="19" spans="1:12" s="158" customFormat="1" ht="43.5" customHeight="1">
      <c r="A19" s="701"/>
      <c r="B19" s="713"/>
      <c r="C19" s="197" t="s">
        <v>623</v>
      </c>
      <c r="D19" s="165" t="s">
        <v>622</v>
      </c>
      <c r="E19" s="165" t="s">
        <v>624</v>
      </c>
      <c r="F19" s="170" t="s">
        <v>58</v>
      </c>
      <c r="G19" s="187">
        <v>13</v>
      </c>
      <c r="H19" s="191" t="s">
        <v>563</v>
      </c>
      <c r="I19" s="165" t="s">
        <v>435</v>
      </c>
      <c r="J19" s="166" t="s">
        <v>602</v>
      </c>
      <c r="K19" s="167" t="s">
        <v>674</v>
      </c>
    </row>
    <row r="20" spans="1:12" s="151" customFormat="1" ht="81">
      <c r="A20" s="169" t="s">
        <v>605</v>
      </c>
      <c r="B20" s="194" t="s">
        <v>22</v>
      </c>
      <c r="C20" s="197" t="s">
        <v>625</v>
      </c>
      <c r="D20" s="165" t="s">
        <v>625</v>
      </c>
      <c r="E20" s="165" t="s">
        <v>625</v>
      </c>
      <c r="F20" s="170" t="s">
        <v>609</v>
      </c>
      <c r="G20" s="187">
        <v>14</v>
      </c>
      <c r="H20" s="191" t="s">
        <v>664</v>
      </c>
      <c r="I20" s="165" t="s">
        <v>598</v>
      </c>
      <c r="J20" s="166" t="s">
        <v>603</v>
      </c>
      <c r="K20" s="167" t="s">
        <v>675</v>
      </c>
      <c r="L20" s="158"/>
    </row>
    <row r="21" spans="1:12" s="151" customFormat="1" ht="57">
      <c r="A21" s="700" t="s">
        <v>648</v>
      </c>
      <c r="B21" s="712" t="s">
        <v>647</v>
      </c>
      <c r="C21" s="197" t="s">
        <v>623</v>
      </c>
      <c r="D21" s="165" t="s">
        <v>622</v>
      </c>
      <c r="E21" s="165" t="s">
        <v>624</v>
      </c>
      <c r="F21" s="170" t="s">
        <v>58</v>
      </c>
      <c r="G21" s="187">
        <v>15</v>
      </c>
      <c r="H21" s="191" t="s">
        <v>665</v>
      </c>
      <c r="I21" s="165" t="s">
        <v>565</v>
      </c>
      <c r="J21" s="166" t="s">
        <v>604</v>
      </c>
      <c r="K21" s="167" t="s">
        <v>599</v>
      </c>
      <c r="L21" s="158"/>
    </row>
    <row r="22" spans="1:12" s="151" customFormat="1" ht="57">
      <c r="A22" s="701"/>
      <c r="B22" s="713"/>
      <c r="C22" s="197" t="s">
        <v>623</v>
      </c>
      <c r="D22" s="165" t="s">
        <v>622</v>
      </c>
      <c r="E22" s="165" t="s">
        <v>624</v>
      </c>
      <c r="F22" s="170" t="s">
        <v>58</v>
      </c>
      <c r="G22" s="187">
        <v>16</v>
      </c>
      <c r="H22" s="191" t="s">
        <v>564</v>
      </c>
      <c r="I22" s="165" t="s">
        <v>565</v>
      </c>
      <c r="J22" s="166" t="s">
        <v>666</v>
      </c>
      <c r="K22" s="167" t="s">
        <v>599</v>
      </c>
      <c r="L22" s="158"/>
    </row>
    <row r="23" spans="1:12" s="118" customFormat="1" ht="40.5" customHeight="1">
      <c r="A23" s="710" t="s">
        <v>605</v>
      </c>
      <c r="B23" s="712" t="s">
        <v>52</v>
      </c>
      <c r="C23" s="694" t="s">
        <v>631</v>
      </c>
      <c r="D23" s="690" t="s">
        <v>630</v>
      </c>
      <c r="E23" s="690" t="s">
        <v>62</v>
      </c>
      <c r="F23" s="692" t="s">
        <v>609</v>
      </c>
      <c r="G23" s="721">
        <v>17</v>
      </c>
      <c r="H23" s="723" t="s">
        <v>667</v>
      </c>
      <c r="I23" s="735" t="s">
        <v>668</v>
      </c>
      <c r="J23" s="192" t="s">
        <v>567</v>
      </c>
      <c r="K23" s="737" t="s">
        <v>457</v>
      </c>
      <c r="L23" s="154"/>
    </row>
    <row r="24" spans="1:12" s="118" customFormat="1" ht="40.5" customHeight="1">
      <c r="A24" s="711"/>
      <c r="B24" s="713"/>
      <c r="C24" s="695"/>
      <c r="D24" s="691"/>
      <c r="E24" s="691"/>
      <c r="F24" s="693"/>
      <c r="G24" s="722"/>
      <c r="H24" s="724"/>
      <c r="I24" s="736"/>
      <c r="J24" s="168" t="s">
        <v>566</v>
      </c>
      <c r="K24" s="738"/>
      <c r="L24" s="154"/>
    </row>
    <row r="25" spans="1:12" s="151" customFormat="1" ht="71.25">
      <c r="A25" s="169" t="s">
        <v>636</v>
      </c>
      <c r="B25" s="196" t="s">
        <v>645</v>
      </c>
      <c r="C25" s="197" t="s">
        <v>615</v>
      </c>
      <c r="D25" s="165" t="s">
        <v>632</v>
      </c>
      <c r="E25" s="164" t="s">
        <v>608</v>
      </c>
      <c r="F25" s="170" t="s">
        <v>651</v>
      </c>
      <c r="G25" s="187">
        <v>18</v>
      </c>
      <c r="H25" s="191" t="s">
        <v>676</v>
      </c>
      <c r="I25" s="171" t="s">
        <v>669</v>
      </c>
      <c r="J25" s="172" t="s">
        <v>568</v>
      </c>
      <c r="K25" s="173">
        <v>44439</v>
      </c>
      <c r="L25" s="158"/>
    </row>
    <row r="26" spans="1:12" s="118" customFormat="1">
      <c r="A26" s="700" t="s">
        <v>39</v>
      </c>
      <c r="B26" s="702" t="s">
        <v>40</v>
      </c>
      <c r="C26" s="694" t="s">
        <v>619</v>
      </c>
      <c r="D26" s="690" t="s">
        <v>620</v>
      </c>
      <c r="E26" s="690" t="s">
        <v>608</v>
      </c>
      <c r="F26" s="692" t="s">
        <v>58</v>
      </c>
      <c r="G26" s="721">
        <v>19</v>
      </c>
      <c r="H26" s="715" t="s">
        <v>133</v>
      </c>
      <c r="I26" s="690" t="s">
        <v>33</v>
      </c>
      <c r="J26" s="174" t="s">
        <v>134</v>
      </c>
      <c r="K26" s="727">
        <v>44561</v>
      </c>
      <c r="L26" s="154"/>
    </row>
    <row r="27" spans="1:12" s="118" customFormat="1">
      <c r="A27" s="701"/>
      <c r="B27" s="703"/>
      <c r="C27" s="695"/>
      <c r="D27" s="691"/>
      <c r="E27" s="691"/>
      <c r="F27" s="693"/>
      <c r="G27" s="722"/>
      <c r="H27" s="716"/>
      <c r="I27" s="691"/>
      <c r="J27" s="163" t="s">
        <v>135</v>
      </c>
      <c r="K27" s="728"/>
      <c r="L27" s="154"/>
    </row>
    <row r="28" spans="1:12" s="146" customFormat="1" ht="57" customHeight="1">
      <c r="A28" s="700" t="s">
        <v>648</v>
      </c>
      <c r="B28" s="712" t="s">
        <v>647</v>
      </c>
      <c r="C28" s="197" t="s">
        <v>623</v>
      </c>
      <c r="D28" s="165" t="s">
        <v>622</v>
      </c>
      <c r="E28" s="200" t="s">
        <v>624</v>
      </c>
      <c r="F28" s="201" t="s">
        <v>633</v>
      </c>
      <c r="G28" s="187">
        <v>20</v>
      </c>
      <c r="H28" s="188" t="s">
        <v>670</v>
      </c>
      <c r="I28" s="165" t="s">
        <v>569</v>
      </c>
      <c r="J28" s="202" t="s">
        <v>570</v>
      </c>
      <c r="K28" s="189">
        <v>44377</v>
      </c>
      <c r="L28" s="155"/>
    </row>
    <row r="29" spans="1:12" s="146" customFormat="1" ht="51">
      <c r="A29" s="701"/>
      <c r="B29" s="713"/>
      <c r="C29" s="203" t="s">
        <v>631</v>
      </c>
      <c r="D29" s="200" t="s">
        <v>630</v>
      </c>
      <c r="E29" s="200" t="s">
        <v>62</v>
      </c>
      <c r="F29" s="201" t="s">
        <v>634</v>
      </c>
      <c r="G29" s="187">
        <v>21</v>
      </c>
      <c r="H29" s="188" t="s">
        <v>671</v>
      </c>
      <c r="I29" s="165" t="s">
        <v>672</v>
      </c>
      <c r="J29" s="164" t="s">
        <v>1155</v>
      </c>
      <c r="K29" s="189">
        <v>44561</v>
      </c>
      <c r="L29" s="155"/>
    </row>
    <row r="30" spans="1:12" s="118" customFormat="1" ht="27" customHeight="1">
      <c r="A30" s="700" t="s">
        <v>605</v>
      </c>
      <c r="B30" s="702" t="s">
        <v>22</v>
      </c>
      <c r="C30" s="694" t="s">
        <v>628</v>
      </c>
      <c r="D30" s="690" t="s">
        <v>627</v>
      </c>
      <c r="E30" s="690" t="s">
        <v>637</v>
      </c>
      <c r="F30" s="692" t="s">
        <v>72</v>
      </c>
      <c r="G30" s="704">
        <v>22</v>
      </c>
      <c r="H30" s="715" t="s">
        <v>59</v>
      </c>
      <c r="I30" s="690" t="s">
        <v>60</v>
      </c>
      <c r="J30" s="175" t="s">
        <v>222</v>
      </c>
      <c r="K30" s="727">
        <v>44561</v>
      </c>
      <c r="L30" s="154"/>
    </row>
    <row r="31" spans="1:12" s="118" customFormat="1" ht="27" customHeight="1">
      <c r="A31" s="706"/>
      <c r="B31" s="707"/>
      <c r="C31" s="695"/>
      <c r="D31" s="691"/>
      <c r="E31" s="691"/>
      <c r="F31" s="693"/>
      <c r="G31" s="705"/>
      <c r="H31" s="716"/>
      <c r="I31" s="691"/>
      <c r="J31" s="176">
        <v>1</v>
      </c>
      <c r="K31" s="728"/>
      <c r="L31" s="154"/>
    </row>
    <row r="32" spans="1:12" s="118" customFormat="1" ht="30.75" customHeight="1">
      <c r="A32" s="706"/>
      <c r="B32" s="707"/>
      <c r="C32" s="694" t="s">
        <v>613</v>
      </c>
      <c r="D32" s="690" t="s">
        <v>638</v>
      </c>
      <c r="E32" s="690" t="s">
        <v>673</v>
      </c>
      <c r="F32" s="692" t="s">
        <v>621</v>
      </c>
      <c r="G32" s="704">
        <v>23</v>
      </c>
      <c r="H32" s="729" t="s">
        <v>1154</v>
      </c>
      <c r="I32" s="739" t="s">
        <v>61</v>
      </c>
      <c r="J32" s="688" t="s">
        <v>144</v>
      </c>
      <c r="K32" s="727">
        <v>44561</v>
      </c>
      <c r="L32" s="154"/>
    </row>
    <row r="33" spans="1:12" s="118" customFormat="1" ht="30.75" customHeight="1">
      <c r="A33" s="701"/>
      <c r="B33" s="703"/>
      <c r="C33" s="695"/>
      <c r="D33" s="691"/>
      <c r="E33" s="691"/>
      <c r="F33" s="693"/>
      <c r="G33" s="705"/>
      <c r="H33" s="730"/>
      <c r="I33" s="740"/>
      <c r="J33" s="689">
        <v>36753850000</v>
      </c>
      <c r="K33" s="728"/>
      <c r="L33" s="154"/>
    </row>
    <row r="34" spans="1:12" s="118" customFormat="1" ht="24" customHeight="1">
      <c r="A34" s="700" t="s">
        <v>635</v>
      </c>
      <c r="B34" s="702" t="s">
        <v>47</v>
      </c>
      <c r="C34" s="694" t="s">
        <v>631</v>
      </c>
      <c r="D34" s="690" t="s">
        <v>630</v>
      </c>
      <c r="E34" s="690" t="s">
        <v>62</v>
      </c>
      <c r="F34" s="692" t="s">
        <v>639</v>
      </c>
      <c r="G34" s="704">
        <v>24</v>
      </c>
      <c r="H34" s="715" t="s">
        <v>63</v>
      </c>
      <c r="I34" s="690" t="s">
        <v>64</v>
      </c>
      <c r="J34" s="175" t="s">
        <v>222</v>
      </c>
      <c r="K34" s="727">
        <v>44561</v>
      </c>
      <c r="L34" s="154"/>
    </row>
    <row r="35" spans="1:12" s="118" customFormat="1" ht="24" customHeight="1">
      <c r="A35" s="706"/>
      <c r="B35" s="707"/>
      <c r="C35" s="695"/>
      <c r="D35" s="691"/>
      <c r="E35" s="691"/>
      <c r="F35" s="693"/>
      <c r="G35" s="705"/>
      <c r="H35" s="716"/>
      <c r="I35" s="691"/>
      <c r="J35" s="176">
        <v>1</v>
      </c>
      <c r="K35" s="728"/>
      <c r="L35" s="154"/>
    </row>
    <row r="36" spans="1:12" s="118" customFormat="1" ht="24" customHeight="1">
      <c r="A36" s="706"/>
      <c r="B36" s="707"/>
      <c r="C36" s="694" t="s">
        <v>631</v>
      </c>
      <c r="D36" s="690" t="s">
        <v>630</v>
      </c>
      <c r="E36" s="690" t="s">
        <v>62</v>
      </c>
      <c r="F36" s="692" t="s">
        <v>639</v>
      </c>
      <c r="G36" s="704">
        <v>25</v>
      </c>
      <c r="H36" s="715" t="s">
        <v>65</v>
      </c>
      <c r="I36" s="690" t="s">
        <v>64</v>
      </c>
      <c r="J36" s="175" t="s">
        <v>222</v>
      </c>
      <c r="K36" s="727">
        <v>44561</v>
      </c>
      <c r="L36" s="154"/>
    </row>
    <row r="37" spans="1:12" s="118" customFormat="1" ht="24" customHeight="1">
      <c r="A37" s="706"/>
      <c r="B37" s="707"/>
      <c r="C37" s="695"/>
      <c r="D37" s="691"/>
      <c r="E37" s="691"/>
      <c r="F37" s="693"/>
      <c r="G37" s="705"/>
      <c r="H37" s="716"/>
      <c r="I37" s="691"/>
      <c r="J37" s="176">
        <v>1</v>
      </c>
      <c r="K37" s="728"/>
      <c r="L37" s="154"/>
    </row>
    <row r="38" spans="1:12" s="118" customFormat="1" ht="24" customHeight="1">
      <c r="A38" s="706"/>
      <c r="B38" s="707"/>
      <c r="C38" s="694" t="s">
        <v>631</v>
      </c>
      <c r="D38" s="690" t="s">
        <v>630</v>
      </c>
      <c r="E38" s="690" t="s">
        <v>62</v>
      </c>
      <c r="F38" s="692" t="s">
        <v>639</v>
      </c>
      <c r="G38" s="704">
        <v>26</v>
      </c>
      <c r="H38" s="715" t="s">
        <v>66</v>
      </c>
      <c r="I38" s="690" t="s">
        <v>64</v>
      </c>
      <c r="J38" s="175" t="s">
        <v>222</v>
      </c>
      <c r="K38" s="727">
        <v>44561</v>
      </c>
      <c r="L38" s="154"/>
    </row>
    <row r="39" spans="1:12" s="118" customFormat="1" ht="24" customHeight="1">
      <c r="A39" s="706"/>
      <c r="B39" s="707"/>
      <c r="C39" s="695"/>
      <c r="D39" s="691"/>
      <c r="E39" s="691"/>
      <c r="F39" s="693"/>
      <c r="G39" s="705"/>
      <c r="H39" s="716"/>
      <c r="I39" s="691"/>
      <c r="J39" s="176">
        <v>1</v>
      </c>
      <c r="K39" s="728"/>
      <c r="L39" s="154"/>
    </row>
    <row r="40" spans="1:12" s="118" customFormat="1" ht="28.5" customHeight="1">
      <c r="A40" s="706"/>
      <c r="B40" s="707"/>
      <c r="C40" s="694" t="s">
        <v>631</v>
      </c>
      <c r="D40" s="690" t="s">
        <v>630</v>
      </c>
      <c r="E40" s="690" t="s">
        <v>62</v>
      </c>
      <c r="F40" s="692" t="s">
        <v>639</v>
      </c>
      <c r="G40" s="704">
        <v>27</v>
      </c>
      <c r="H40" s="715" t="s">
        <v>67</v>
      </c>
      <c r="I40" s="690" t="s">
        <v>64</v>
      </c>
      <c r="J40" s="175" t="s">
        <v>411</v>
      </c>
      <c r="K40" s="727">
        <v>44561</v>
      </c>
      <c r="L40" s="154"/>
    </row>
    <row r="41" spans="1:12" s="118" customFormat="1" ht="28.5" customHeight="1">
      <c r="A41" s="701"/>
      <c r="B41" s="703"/>
      <c r="C41" s="695"/>
      <c r="D41" s="691"/>
      <c r="E41" s="691"/>
      <c r="F41" s="693"/>
      <c r="G41" s="705"/>
      <c r="H41" s="716"/>
      <c r="I41" s="691"/>
      <c r="J41" s="177" t="s">
        <v>412</v>
      </c>
      <c r="K41" s="728"/>
      <c r="L41" s="154"/>
    </row>
    <row r="42" spans="1:12" s="118" customFormat="1" ht="30.75" customHeight="1">
      <c r="A42" s="700" t="s">
        <v>636</v>
      </c>
      <c r="B42" s="702" t="s">
        <v>68</v>
      </c>
      <c r="C42" s="694" t="s">
        <v>615</v>
      </c>
      <c r="D42" s="692" t="s">
        <v>640</v>
      </c>
      <c r="E42" s="690" t="s">
        <v>608</v>
      </c>
      <c r="F42" s="692" t="s">
        <v>651</v>
      </c>
      <c r="G42" s="704">
        <v>28</v>
      </c>
      <c r="H42" s="715" t="s">
        <v>69</v>
      </c>
      <c r="I42" s="690" t="s">
        <v>57</v>
      </c>
      <c r="J42" s="175" t="s">
        <v>222</v>
      </c>
      <c r="K42" s="727">
        <v>44561</v>
      </c>
      <c r="L42" s="154"/>
    </row>
    <row r="43" spans="1:12" s="118" customFormat="1" ht="30.75" customHeight="1">
      <c r="A43" s="701"/>
      <c r="B43" s="703"/>
      <c r="C43" s="695"/>
      <c r="D43" s="693"/>
      <c r="E43" s="691"/>
      <c r="F43" s="693"/>
      <c r="G43" s="705"/>
      <c r="H43" s="716"/>
      <c r="I43" s="691"/>
      <c r="J43" s="176">
        <v>1</v>
      </c>
      <c r="K43" s="728"/>
      <c r="L43" s="154"/>
    </row>
    <row r="44" spans="1:12" s="118" customFormat="1" ht="24.75" customHeight="1">
      <c r="A44" s="700" t="s">
        <v>605</v>
      </c>
      <c r="B44" s="702" t="s">
        <v>52</v>
      </c>
      <c r="C44" s="694" t="s">
        <v>619</v>
      </c>
      <c r="D44" s="690" t="s">
        <v>643</v>
      </c>
      <c r="E44" s="690" t="s">
        <v>642</v>
      </c>
      <c r="F44" s="692" t="s">
        <v>641</v>
      </c>
      <c r="G44" s="704">
        <v>29</v>
      </c>
      <c r="H44" s="715" t="s">
        <v>70</v>
      </c>
      <c r="I44" s="690" t="s">
        <v>71</v>
      </c>
      <c r="J44" s="175" t="s">
        <v>222</v>
      </c>
      <c r="K44" s="727">
        <v>44561</v>
      </c>
      <c r="L44" s="154"/>
    </row>
    <row r="45" spans="1:12" s="118" customFormat="1" ht="24.75" customHeight="1">
      <c r="A45" s="706"/>
      <c r="B45" s="707"/>
      <c r="C45" s="695"/>
      <c r="D45" s="691"/>
      <c r="E45" s="691"/>
      <c r="F45" s="693"/>
      <c r="G45" s="705"/>
      <c r="H45" s="716"/>
      <c r="I45" s="691"/>
      <c r="J45" s="176">
        <v>1</v>
      </c>
      <c r="K45" s="728"/>
      <c r="L45" s="154"/>
    </row>
    <row r="46" spans="1:12" s="118" customFormat="1" ht="24.75" customHeight="1">
      <c r="A46" s="706"/>
      <c r="B46" s="707"/>
      <c r="C46" s="694" t="s">
        <v>619</v>
      </c>
      <c r="D46" s="690" t="s">
        <v>644</v>
      </c>
      <c r="E46" s="690" t="s">
        <v>642</v>
      </c>
      <c r="F46" s="692" t="s">
        <v>641</v>
      </c>
      <c r="G46" s="704">
        <v>30</v>
      </c>
      <c r="H46" s="715" t="s">
        <v>73</v>
      </c>
      <c r="I46" s="690" t="s">
        <v>71</v>
      </c>
      <c r="J46" s="175" t="s">
        <v>222</v>
      </c>
      <c r="K46" s="727">
        <v>44561</v>
      </c>
      <c r="L46" s="154"/>
    </row>
    <row r="47" spans="1:12" s="118" customFormat="1" ht="24.75" customHeight="1">
      <c r="A47" s="701"/>
      <c r="B47" s="703"/>
      <c r="C47" s="695"/>
      <c r="D47" s="691"/>
      <c r="E47" s="691"/>
      <c r="F47" s="693"/>
      <c r="G47" s="705"/>
      <c r="H47" s="716"/>
      <c r="I47" s="691"/>
      <c r="J47" s="176">
        <v>1</v>
      </c>
      <c r="K47" s="728"/>
      <c r="L47" s="154"/>
    </row>
    <row r="48" spans="1:12" s="120" customFormat="1" ht="26.25">
      <c r="A48" s="161"/>
      <c r="B48" s="152"/>
      <c r="C48" s="153"/>
      <c r="D48" s="153"/>
      <c r="E48" s="153"/>
      <c r="F48" s="159"/>
      <c r="G48" s="156"/>
      <c r="H48" s="157"/>
      <c r="I48" s="157"/>
      <c r="J48" s="157"/>
      <c r="K48" s="157"/>
      <c r="L48" s="157"/>
    </row>
    <row r="49" spans="1:12" s="120" customFormat="1" ht="26.25">
      <c r="A49" s="161"/>
      <c r="B49" s="152"/>
      <c r="C49" s="153"/>
      <c r="D49" s="153"/>
      <c r="E49" s="153"/>
      <c r="F49" s="159"/>
      <c r="G49" s="156"/>
      <c r="H49" s="157"/>
      <c r="I49" s="157"/>
      <c r="J49" s="157"/>
      <c r="K49" s="157"/>
      <c r="L49" s="157"/>
    </row>
    <row r="50" spans="1:12" s="120" customFormat="1" ht="26.25">
      <c r="A50" s="161"/>
      <c r="B50" s="152"/>
      <c r="C50" s="153"/>
      <c r="D50" s="153"/>
      <c r="E50" s="153"/>
      <c r="F50" s="159"/>
      <c r="G50" s="156"/>
      <c r="H50" s="157"/>
      <c r="I50" s="157"/>
      <c r="J50" s="157"/>
      <c r="K50" s="157"/>
      <c r="L50" s="157"/>
    </row>
    <row r="51" spans="1:12" s="120" customFormat="1" ht="26.25">
      <c r="A51" s="161"/>
      <c r="B51" s="152"/>
      <c r="C51" s="121"/>
      <c r="D51" s="121"/>
      <c r="E51" s="121"/>
      <c r="F51" s="159"/>
      <c r="G51" s="156"/>
      <c r="H51" s="157"/>
      <c r="I51" s="157"/>
      <c r="J51" s="157"/>
      <c r="K51" s="157"/>
      <c r="L51" s="157"/>
    </row>
    <row r="52" spans="1:12" s="120" customFormat="1" ht="26.25">
      <c r="A52" s="161"/>
      <c r="B52" s="152"/>
      <c r="C52" s="121"/>
      <c r="D52" s="121"/>
      <c r="E52" s="121"/>
      <c r="F52" s="159"/>
      <c r="G52" s="156"/>
      <c r="H52" s="157"/>
      <c r="I52" s="157"/>
      <c r="J52" s="157"/>
      <c r="K52" s="157"/>
      <c r="L52" s="157"/>
    </row>
    <row r="53" spans="1:12" s="120" customFormat="1" ht="26.25">
      <c r="A53" s="161"/>
      <c r="B53" s="152"/>
      <c r="C53" s="121"/>
      <c r="D53" s="121"/>
      <c r="E53" s="121"/>
      <c r="F53" s="159"/>
      <c r="G53" s="156"/>
      <c r="H53" s="157"/>
      <c r="I53" s="157"/>
      <c r="J53" s="157"/>
      <c r="K53" s="157"/>
      <c r="L53" s="157"/>
    </row>
    <row r="54" spans="1:12" s="120" customFormat="1" ht="26.25">
      <c r="A54" s="161"/>
      <c r="B54" s="152"/>
      <c r="C54" s="121"/>
      <c r="D54" s="121"/>
      <c r="E54" s="121"/>
      <c r="F54" s="159"/>
      <c r="G54" s="156"/>
      <c r="H54" s="157"/>
      <c r="I54" s="157"/>
      <c r="J54" s="157"/>
      <c r="K54" s="157"/>
      <c r="L54" s="157"/>
    </row>
    <row r="55" spans="1:12" s="120" customFormat="1" ht="26.25">
      <c r="A55" s="161"/>
      <c r="B55" s="152"/>
      <c r="C55" s="121"/>
      <c r="D55" s="121"/>
      <c r="E55" s="121"/>
      <c r="F55" s="159"/>
      <c r="G55" s="124"/>
      <c r="H55" s="152"/>
      <c r="I55" s="152"/>
      <c r="J55" s="152"/>
      <c r="K55" s="152"/>
    </row>
    <row r="56" spans="1:12" s="120" customFormat="1">
      <c r="A56" s="162"/>
      <c r="B56" s="152"/>
      <c r="C56" s="121"/>
      <c r="D56" s="121"/>
      <c r="E56" s="121"/>
      <c r="F56" s="159"/>
      <c r="G56" s="122"/>
      <c r="H56" s="152"/>
      <c r="I56" s="152"/>
      <c r="J56" s="152"/>
      <c r="K56" s="152"/>
    </row>
    <row r="57" spans="1:12" s="120" customFormat="1">
      <c r="A57" s="162"/>
      <c r="B57" s="152"/>
      <c r="C57" s="121"/>
      <c r="D57" s="121"/>
      <c r="E57" s="121"/>
      <c r="F57" s="159"/>
      <c r="G57" s="122"/>
      <c r="H57" s="152"/>
      <c r="I57" s="152"/>
      <c r="J57" s="152"/>
      <c r="K57" s="152"/>
    </row>
    <row r="58" spans="1:12" s="120" customFormat="1">
      <c r="A58" s="162"/>
      <c r="B58" s="152"/>
      <c r="C58" s="121"/>
      <c r="D58" s="121"/>
      <c r="E58" s="121"/>
      <c r="F58" s="159"/>
      <c r="G58" s="122"/>
      <c r="H58" s="152"/>
      <c r="I58" s="152"/>
      <c r="J58" s="152"/>
      <c r="K58" s="152"/>
    </row>
    <row r="59" spans="1:12">
      <c r="A59" s="1"/>
      <c r="B59" s="150"/>
      <c r="F59" s="160"/>
      <c r="H59" s="149"/>
    </row>
    <row r="60" spans="1:12">
      <c r="A60" s="1"/>
      <c r="B60" s="150"/>
      <c r="F60" s="160"/>
      <c r="H60" s="149"/>
    </row>
    <row r="61" spans="1:12">
      <c r="A61" s="1"/>
      <c r="B61" s="150"/>
      <c r="F61" s="160"/>
      <c r="H61" s="149"/>
    </row>
    <row r="62" spans="1:12">
      <c r="A62" s="1"/>
      <c r="B62" s="150"/>
      <c r="F62" s="160"/>
      <c r="H62" s="149"/>
    </row>
    <row r="63" spans="1:12">
      <c r="A63" s="1"/>
      <c r="B63" s="150"/>
      <c r="F63" s="160"/>
      <c r="H63" s="149"/>
    </row>
    <row r="64" spans="1:12">
      <c r="A64" s="1"/>
      <c r="B64" s="150"/>
      <c r="F64" s="160"/>
      <c r="H64" s="149"/>
    </row>
    <row r="65" spans="1:8">
      <c r="A65" s="1"/>
      <c r="B65" s="150"/>
      <c r="F65" s="160"/>
      <c r="H65" s="149"/>
    </row>
    <row r="66" spans="1:8">
      <c r="A66" s="1"/>
      <c r="B66" s="150"/>
      <c r="F66" s="160"/>
      <c r="H66" s="149"/>
    </row>
    <row r="67" spans="1:8">
      <c r="A67" s="1"/>
      <c r="B67" s="150"/>
      <c r="F67" s="160"/>
      <c r="H67" s="149"/>
    </row>
    <row r="68" spans="1:8">
      <c r="A68" s="1"/>
      <c r="B68" s="150"/>
      <c r="F68" s="160"/>
    </row>
    <row r="69" spans="1:8">
      <c r="A69" s="1"/>
      <c r="B69" s="150"/>
    </row>
    <row r="70" spans="1:8">
      <c r="A70" s="1"/>
      <c r="B70" s="150"/>
    </row>
    <row r="71" spans="1:8">
      <c r="A71" s="1"/>
    </row>
  </sheetData>
  <mergeCells count="124">
    <mergeCell ref="K26:K27"/>
    <mergeCell ref="K46:K47"/>
    <mergeCell ref="K44:K45"/>
    <mergeCell ref="I44:I45"/>
    <mergeCell ref="I30:I31"/>
    <mergeCell ref="I32:I33"/>
    <mergeCell ref="H40:H41"/>
    <mergeCell ref="H42:H43"/>
    <mergeCell ref="H44:H45"/>
    <mergeCell ref="H46:H47"/>
    <mergeCell ref="I46:I47"/>
    <mergeCell ref="K30:K31"/>
    <mergeCell ref="K32:K33"/>
    <mergeCell ref="I7:I8"/>
    <mergeCell ref="K7:K8"/>
    <mergeCell ref="D42:D43"/>
    <mergeCell ref="D44:D45"/>
    <mergeCell ref="D46:D47"/>
    <mergeCell ref="E34:E35"/>
    <mergeCell ref="E36:E37"/>
    <mergeCell ref="E38:E39"/>
    <mergeCell ref="E40:E41"/>
    <mergeCell ref="E42:E43"/>
    <mergeCell ref="E44:E45"/>
    <mergeCell ref="E46:E47"/>
    <mergeCell ref="I36:I37"/>
    <mergeCell ref="F46:F47"/>
    <mergeCell ref="I40:I41"/>
    <mergeCell ref="H34:H35"/>
    <mergeCell ref="G30:G31"/>
    <mergeCell ref="I42:I43"/>
    <mergeCell ref="K40:K41"/>
    <mergeCell ref="K42:K43"/>
    <mergeCell ref="I23:I24"/>
    <mergeCell ref="K23:K24"/>
    <mergeCell ref="H26:H27"/>
    <mergeCell ref="I26:I27"/>
    <mergeCell ref="A1:K1"/>
    <mergeCell ref="A2:K2"/>
    <mergeCell ref="K36:K37"/>
    <mergeCell ref="K34:K35"/>
    <mergeCell ref="I34:I35"/>
    <mergeCell ref="E30:E31"/>
    <mergeCell ref="E32:E33"/>
    <mergeCell ref="G44:G45"/>
    <mergeCell ref="G32:G33"/>
    <mergeCell ref="H32:H33"/>
    <mergeCell ref="I38:I39"/>
    <mergeCell ref="H30:H31"/>
    <mergeCell ref="F36:F37"/>
    <mergeCell ref="A4:B4"/>
    <mergeCell ref="I4:I5"/>
    <mergeCell ref="C4:F4"/>
    <mergeCell ref="E7:E8"/>
    <mergeCell ref="F7:F8"/>
    <mergeCell ref="K38:K39"/>
    <mergeCell ref="G34:G35"/>
    <mergeCell ref="H38:H39"/>
    <mergeCell ref="G7:G8"/>
    <mergeCell ref="H7:H8"/>
    <mergeCell ref="G23:G24"/>
    <mergeCell ref="G36:G37"/>
    <mergeCell ref="H36:H37"/>
    <mergeCell ref="C7:C8"/>
    <mergeCell ref="D7:D8"/>
    <mergeCell ref="D30:D31"/>
    <mergeCell ref="A44:A47"/>
    <mergeCell ref="B44:B47"/>
    <mergeCell ref="G4:H5"/>
    <mergeCell ref="G26:G27"/>
    <mergeCell ref="H23:H24"/>
    <mergeCell ref="E26:E27"/>
    <mergeCell ref="F26:F27"/>
    <mergeCell ref="C30:C31"/>
    <mergeCell ref="C32:C33"/>
    <mergeCell ref="C34:C35"/>
    <mergeCell ref="C36:C37"/>
    <mergeCell ref="G46:G47"/>
    <mergeCell ref="G40:G41"/>
    <mergeCell ref="F34:F35"/>
    <mergeCell ref="G38:G39"/>
    <mergeCell ref="F38:F39"/>
    <mergeCell ref="C23:C24"/>
    <mergeCell ref="D23:D24"/>
    <mergeCell ref="C38:C39"/>
    <mergeCell ref="K4:K5"/>
    <mergeCell ref="J4:J5"/>
    <mergeCell ref="A42:A43"/>
    <mergeCell ref="B42:B43"/>
    <mergeCell ref="F42:F43"/>
    <mergeCell ref="G42:G43"/>
    <mergeCell ref="F40:F41"/>
    <mergeCell ref="A30:A33"/>
    <mergeCell ref="B30:B33"/>
    <mergeCell ref="A34:A41"/>
    <mergeCell ref="B34:B41"/>
    <mergeCell ref="B6:B8"/>
    <mergeCell ref="A6:A8"/>
    <mergeCell ref="A23:A24"/>
    <mergeCell ref="B23:B24"/>
    <mergeCell ref="A26:A27"/>
    <mergeCell ref="B26:B27"/>
    <mergeCell ref="F30:F31"/>
    <mergeCell ref="A28:A29"/>
    <mergeCell ref="B28:B29"/>
    <mergeCell ref="A14:A19"/>
    <mergeCell ref="B14:B19"/>
    <mergeCell ref="A21:A22"/>
    <mergeCell ref="B21:B22"/>
    <mergeCell ref="E23:E24"/>
    <mergeCell ref="F23:F24"/>
    <mergeCell ref="F44:F45"/>
    <mergeCell ref="C46:C47"/>
    <mergeCell ref="D32:D33"/>
    <mergeCell ref="D34:D35"/>
    <mergeCell ref="D36:D37"/>
    <mergeCell ref="D38:D39"/>
    <mergeCell ref="D40:D41"/>
    <mergeCell ref="C26:C27"/>
    <mergeCell ref="D26:D27"/>
    <mergeCell ref="F32:F33"/>
    <mergeCell ref="C40:C41"/>
    <mergeCell ref="C42:C43"/>
    <mergeCell ref="C44:C4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4"/>
  <sheetViews>
    <sheetView workbookViewId="0">
      <pane xSplit="1" ySplit="6" topLeftCell="B7" activePane="bottomRight" state="frozen"/>
      <selection activeCell="D37" sqref="D37"/>
      <selection pane="topRight" activeCell="D37" sqref="D37"/>
      <selection pane="bottomLeft" activeCell="D37" sqref="D37"/>
      <selection pane="bottomRight" activeCell="D37" sqref="D37"/>
    </sheetView>
  </sheetViews>
  <sheetFormatPr baseColWidth="10" defaultRowHeight="15.75"/>
  <cols>
    <col min="1" max="1" width="6.42578125" style="110" customWidth="1"/>
    <col min="2" max="2" width="31" style="114" customWidth="1"/>
    <col min="3" max="3" width="6.85546875" style="111" customWidth="1"/>
    <col min="4" max="4" width="44.5703125" style="111" customWidth="1"/>
    <col min="5" max="5" width="34.85546875" style="111" customWidth="1"/>
    <col min="6" max="6" width="25.28515625" style="111" customWidth="1"/>
    <col min="7" max="7" width="9.5703125" style="11" hidden="1" customWidth="1"/>
    <col min="8" max="8" width="9.5703125" style="89" hidden="1" customWidth="1"/>
    <col min="9" max="9" width="9.28515625" style="90" hidden="1" customWidth="1"/>
    <col min="10" max="10" width="10.28515625" style="11" hidden="1" customWidth="1"/>
    <col min="11" max="11" width="12.140625" style="19" hidden="1" customWidth="1"/>
    <col min="12" max="12" width="12" style="91" hidden="1" customWidth="1"/>
    <col min="13" max="13" width="25.85546875" style="111" customWidth="1"/>
    <col min="14" max="14" width="13" style="603" customWidth="1"/>
    <col min="15" max="16384" width="11.42578125" style="112"/>
  </cols>
  <sheetData>
    <row r="1" spans="1:14" s="20" customFormat="1" ht="8.25" customHeight="1">
      <c r="A1" s="86"/>
      <c r="B1" s="87"/>
      <c r="C1" s="88"/>
      <c r="D1" s="88"/>
      <c r="E1" s="88"/>
      <c r="F1" s="88"/>
      <c r="G1" s="11"/>
      <c r="H1" s="89"/>
      <c r="I1" s="90"/>
      <c r="J1" s="11"/>
      <c r="K1" s="19"/>
      <c r="L1" s="91"/>
      <c r="M1" s="88"/>
      <c r="N1" s="378"/>
    </row>
    <row r="2" spans="1:14" s="20" customFormat="1" ht="20.25" customHeight="1">
      <c r="B2" s="937" t="s">
        <v>0</v>
      </c>
      <c r="C2" s="937"/>
      <c r="D2" s="937"/>
      <c r="E2" s="937"/>
      <c r="F2" s="937"/>
      <c r="G2" s="937"/>
      <c r="H2" s="937"/>
      <c r="I2" s="937"/>
      <c r="J2" s="937"/>
      <c r="K2" s="937"/>
      <c r="L2" s="937"/>
      <c r="M2" s="937"/>
      <c r="N2" s="937"/>
    </row>
    <row r="3" spans="1:14" s="20" customFormat="1" ht="32.25" customHeight="1">
      <c r="A3" s="92"/>
      <c r="B3" s="938" t="s">
        <v>862</v>
      </c>
      <c r="C3" s="938"/>
      <c r="D3" s="938"/>
      <c r="E3" s="938"/>
      <c r="F3" s="938"/>
      <c r="G3" s="938"/>
      <c r="H3" s="938"/>
      <c r="I3" s="938"/>
      <c r="J3" s="938"/>
      <c r="K3" s="938"/>
      <c r="L3" s="938"/>
      <c r="M3" s="938"/>
      <c r="N3" s="938"/>
    </row>
    <row r="4" spans="1:14" s="20" customFormat="1" ht="27" customHeight="1">
      <c r="A4" s="86"/>
      <c r="B4" s="87"/>
      <c r="C4" s="88"/>
      <c r="D4" s="88"/>
      <c r="E4" s="88"/>
      <c r="F4" s="88"/>
      <c r="G4" s="93"/>
      <c r="H4" s="94"/>
      <c r="I4" s="95"/>
      <c r="J4" s="93"/>
      <c r="L4" s="96"/>
      <c r="M4" s="88"/>
      <c r="N4" s="378"/>
    </row>
    <row r="5" spans="1:14" s="380" customFormat="1" ht="15.75" customHeight="1">
      <c r="A5" s="379"/>
      <c r="B5" s="939" t="s">
        <v>413</v>
      </c>
      <c r="C5" s="941" t="s">
        <v>414</v>
      </c>
      <c r="D5" s="942"/>
      <c r="E5" s="945" t="s">
        <v>415</v>
      </c>
      <c r="F5" s="945" t="s">
        <v>5</v>
      </c>
      <c r="G5" s="947" t="s">
        <v>416</v>
      </c>
      <c r="H5" s="947"/>
      <c r="I5" s="947"/>
      <c r="J5" s="947"/>
      <c r="K5" s="948" t="s">
        <v>417</v>
      </c>
      <c r="L5" s="950" t="s">
        <v>418</v>
      </c>
      <c r="M5" s="945" t="s">
        <v>232</v>
      </c>
      <c r="N5" s="952" t="s">
        <v>74</v>
      </c>
    </row>
    <row r="6" spans="1:14" s="385" customFormat="1" ht="35.25" customHeight="1" thickBot="1">
      <c r="A6" s="381"/>
      <c r="B6" s="940"/>
      <c r="C6" s="943"/>
      <c r="D6" s="944"/>
      <c r="E6" s="946"/>
      <c r="F6" s="946"/>
      <c r="G6" s="382" t="s">
        <v>419</v>
      </c>
      <c r="H6" s="383" t="s">
        <v>18</v>
      </c>
      <c r="I6" s="384" t="s">
        <v>19</v>
      </c>
      <c r="J6" s="382" t="s">
        <v>20</v>
      </c>
      <c r="K6" s="949"/>
      <c r="L6" s="951"/>
      <c r="M6" s="946"/>
      <c r="N6" s="953"/>
    </row>
    <row r="7" spans="1:14" s="385" customFormat="1" ht="16.5" customHeight="1" thickTop="1">
      <c r="A7" s="381"/>
      <c r="B7" s="905" t="s">
        <v>420</v>
      </c>
      <c r="C7" s="906"/>
      <c r="D7" s="906"/>
      <c r="E7" s="906"/>
      <c r="F7" s="906"/>
      <c r="G7" s="906"/>
      <c r="H7" s="906"/>
      <c r="I7" s="906"/>
      <c r="J7" s="906"/>
      <c r="K7" s="906"/>
      <c r="L7" s="906"/>
      <c r="M7" s="906"/>
      <c r="N7" s="907"/>
    </row>
    <row r="8" spans="1:14" s="380" customFormat="1" ht="42.75" customHeight="1">
      <c r="A8" s="379"/>
      <c r="B8" s="954" t="s">
        <v>863</v>
      </c>
      <c r="C8" s="386" t="s">
        <v>864</v>
      </c>
      <c r="D8" s="387" t="s">
        <v>865</v>
      </c>
      <c r="E8" s="388" t="s">
        <v>866</v>
      </c>
      <c r="F8" s="389" t="s">
        <v>867</v>
      </c>
      <c r="G8" s="390">
        <v>7.5</v>
      </c>
      <c r="H8" s="98" t="e">
        <f>+G8/#REF!</f>
        <v>#REF!</v>
      </c>
      <c r="I8" s="99">
        <v>1</v>
      </c>
      <c r="J8" s="391" t="e">
        <f>+H8/I8</f>
        <v>#REF!</v>
      </c>
      <c r="K8" s="392">
        <v>0.2</v>
      </c>
      <c r="L8" s="393" t="e">
        <f>+J8*K8</f>
        <v>#REF!</v>
      </c>
      <c r="M8" s="394" t="s">
        <v>868</v>
      </c>
      <c r="N8" s="395">
        <v>44331</v>
      </c>
    </row>
    <row r="9" spans="1:14" s="380" customFormat="1" ht="42.75" customHeight="1">
      <c r="A9" s="379"/>
      <c r="B9" s="955"/>
      <c r="C9" s="396" t="s">
        <v>869</v>
      </c>
      <c r="D9" s="397" t="s">
        <v>870</v>
      </c>
      <c r="E9" s="398" t="s">
        <v>871</v>
      </c>
      <c r="F9" s="399" t="s">
        <v>872</v>
      </c>
      <c r="G9" s="400"/>
      <c r="H9" s="401"/>
      <c r="I9" s="402"/>
      <c r="J9" s="403"/>
      <c r="K9" s="404"/>
      <c r="L9" s="405"/>
      <c r="M9" s="394" t="s">
        <v>868</v>
      </c>
      <c r="N9" s="406">
        <v>44377</v>
      </c>
    </row>
    <row r="10" spans="1:14" s="380" customFormat="1" ht="42.75" customHeight="1">
      <c r="A10" s="379"/>
      <c r="B10" s="956"/>
      <c r="C10" s="407" t="s">
        <v>873</v>
      </c>
      <c r="D10" s="408" t="s">
        <v>874</v>
      </c>
      <c r="E10" s="409" t="s">
        <v>875</v>
      </c>
      <c r="F10" s="410" t="s">
        <v>876</v>
      </c>
      <c r="G10" s="411">
        <v>7.5</v>
      </c>
      <c r="H10" s="412" t="e">
        <f>+G10/#REF!</f>
        <v>#REF!</v>
      </c>
      <c r="I10" s="413">
        <v>1</v>
      </c>
      <c r="J10" s="414" t="e">
        <f>+H10/I10</f>
        <v>#REF!</v>
      </c>
      <c r="K10" s="415">
        <v>0.2</v>
      </c>
      <c r="L10" s="416" t="e">
        <f>+J10*K10</f>
        <v>#REF!</v>
      </c>
      <c r="M10" s="394" t="s">
        <v>868</v>
      </c>
      <c r="N10" s="417">
        <v>44392</v>
      </c>
    </row>
    <row r="11" spans="1:14" s="380" customFormat="1" ht="30" customHeight="1">
      <c r="A11" s="379"/>
      <c r="B11" s="954" t="s">
        <v>421</v>
      </c>
      <c r="C11" s="957" t="s">
        <v>425</v>
      </c>
      <c r="D11" s="924" t="s">
        <v>426</v>
      </c>
      <c r="E11" s="926" t="s">
        <v>427</v>
      </c>
      <c r="F11" s="418" t="s">
        <v>428</v>
      </c>
      <c r="G11" s="390">
        <v>7.5</v>
      </c>
      <c r="H11" s="100">
        <f>+G11/G12</f>
        <v>0.5</v>
      </c>
      <c r="I11" s="101">
        <v>1</v>
      </c>
      <c r="J11" s="419">
        <f>+H11/I11</f>
        <v>0.5</v>
      </c>
      <c r="K11" s="420">
        <v>0.2</v>
      </c>
      <c r="L11" s="421">
        <f>+J11*K11</f>
        <v>0.1</v>
      </c>
      <c r="M11" s="924" t="s">
        <v>868</v>
      </c>
      <c r="N11" s="959">
        <v>44378</v>
      </c>
    </row>
    <row r="12" spans="1:14" s="380" customFormat="1" ht="30" customHeight="1">
      <c r="A12" s="379"/>
      <c r="B12" s="955"/>
      <c r="C12" s="958"/>
      <c r="D12" s="934"/>
      <c r="E12" s="916"/>
      <c r="F12" s="422" t="s">
        <v>429</v>
      </c>
      <c r="G12" s="400">
        <v>15</v>
      </c>
      <c r="H12" s="423"/>
      <c r="I12" s="424"/>
      <c r="J12" s="425"/>
      <c r="K12" s="426"/>
      <c r="L12" s="427"/>
      <c r="M12" s="934"/>
      <c r="N12" s="960"/>
    </row>
    <row r="13" spans="1:14" s="380" customFormat="1" ht="46.5" customHeight="1">
      <c r="A13" s="379"/>
      <c r="B13" s="955"/>
      <c r="C13" s="396" t="s">
        <v>425</v>
      </c>
      <c r="D13" s="428" t="s">
        <v>877</v>
      </c>
      <c r="E13" s="398" t="s">
        <v>878</v>
      </c>
      <c r="F13" s="398" t="s">
        <v>494</v>
      </c>
      <c r="G13" s="400"/>
      <c r="H13" s="423"/>
      <c r="I13" s="424"/>
      <c r="J13" s="425"/>
      <c r="K13" s="426"/>
      <c r="L13" s="427"/>
      <c r="M13" s="428" t="s">
        <v>868</v>
      </c>
      <c r="N13" s="406">
        <v>44331</v>
      </c>
    </row>
    <row r="14" spans="1:14" s="380" customFormat="1" ht="43.5" customHeight="1">
      <c r="A14" s="379"/>
      <c r="B14" s="956"/>
      <c r="C14" s="429" t="s">
        <v>425</v>
      </c>
      <c r="D14" s="430" t="s">
        <v>422</v>
      </c>
      <c r="E14" s="431" t="s">
        <v>423</v>
      </c>
      <c r="F14" s="432" t="s">
        <v>424</v>
      </c>
      <c r="G14" s="433">
        <v>7.5</v>
      </c>
      <c r="H14" s="434" t="e">
        <f>+G14/#REF!</f>
        <v>#REF!</v>
      </c>
      <c r="I14" s="435">
        <v>1</v>
      </c>
      <c r="J14" s="436" t="e">
        <f>+H14/I14</f>
        <v>#REF!</v>
      </c>
      <c r="K14" s="437">
        <v>0.2</v>
      </c>
      <c r="L14" s="438" t="e">
        <f>+J14*K14</f>
        <v>#REF!</v>
      </c>
      <c r="M14" s="428" t="s">
        <v>868</v>
      </c>
      <c r="N14" s="439">
        <v>44225</v>
      </c>
    </row>
    <row r="15" spans="1:14" s="12" customFormat="1" ht="42.75">
      <c r="A15" s="97"/>
      <c r="B15" s="919" t="s">
        <v>430</v>
      </c>
      <c r="C15" s="440" t="s">
        <v>431</v>
      </c>
      <c r="D15" s="394" t="s">
        <v>432</v>
      </c>
      <c r="E15" s="388" t="s">
        <v>433</v>
      </c>
      <c r="F15" s="394" t="s">
        <v>434</v>
      </c>
      <c r="G15" s="441">
        <v>1</v>
      </c>
      <c r="H15" s="442">
        <f t="shared" ref="H15:H16" si="0">G15</f>
        <v>1</v>
      </c>
      <c r="I15" s="441">
        <v>1</v>
      </c>
      <c r="J15" s="441">
        <f t="shared" ref="J15:J16" si="1">H15/I15</f>
        <v>1</v>
      </c>
      <c r="K15" s="443">
        <v>0.2</v>
      </c>
      <c r="L15" s="444">
        <f>AVERAGE(J15:J16)*K15</f>
        <v>0.2</v>
      </c>
      <c r="M15" s="428" t="s">
        <v>868</v>
      </c>
      <c r="N15" s="445">
        <v>44227</v>
      </c>
    </row>
    <row r="16" spans="1:14" s="12" customFormat="1" ht="57">
      <c r="A16" s="97"/>
      <c r="B16" s="920"/>
      <c r="C16" s="446" t="s">
        <v>436</v>
      </c>
      <c r="D16" s="428" t="s">
        <v>437</v>
      </c>
      <c r="E16" s="398" t="s">
        <v>438</v>
      </c>
      <c r="F16" s="428" t="s">
        <v>434</v>
      </c>
      <c r="G16" s="447">
        <v>1</v>
      </c>
      <c r="H16" s="448">
        <f t="shared" si="0"/>
        <v>1</v>
      </c>
      <c r="I16" s="447">
        <v>1</v>
      </c>
      <c r="J16" s="447">
        <f t="shared" si="1"/>
        <v>1</v>
      </c>
      <c r="K16" s="449"/>
      <c r="L16" s="450"/>
      <c r="M16" s="428" t="s">
        <v>868</v>
      </c>
      <c r="N16" s="451">
        <v>44316</v>
      </c>
    </row>
    <row r="17" spans="1:14" s="12" customFormat="1" ht="42.75">
      <c r="A17" s="97"/>
      <c r="B17" s="921"/>
      <c r="C17" s="452" t="s">
        <v>879</v>
      </c>
      <c r="D17" s="453" t="s">
        <v>880</v>
      </c>
      <c r="E17" s="409" t="s">
        <v>881</v>
      </c>
      <c r="F17" s="453" t="s">
        <v>882</v>
      </c>
      <c r="G17" s="454"/>
      <c r="H17" s="455"/>
      <c r="I17" s="454"/>
      <c r="J17" s="454"/>
      <c r="K17" s="456"/>
      <c r="L17" s="457"/>
      <c r="M17" s="428" t="s">
        <v>868</v>
      </c>
      <c r="N17" s="458">
        <v>44377</v>
      </c>
    </row>
    <row r="18" spans="1:14" s="461" customFormat="1" ht="25.5" customHeight="1">
      <c r="A18" s="459"/>
      <c r="B18" s="919" t="s">
        <v>439</v>
      </c>
      <c r="C18" s="922" t="s">
        <v>440</v>
      </c>
      <c r="D18" s="924" t="s">
        <v>441</v>
      </c>
      <c r="E18" s="926" t="s">
        <v>442</v>
      </c>
      <c r="F18" s="394" t="s">
        <v>443</v>
      </c>
      <c r="G18" s="460">
        <v>3</v>
      </c>
      <c r="H18" s="100">
        <f>+G18/G19</f>
        <v>1</v>
      </c>
      <c r="I18" s="101">
        <v>1</v>
      </c>
      <c r="J18" s="419">
        <f>IF(I18=0,0,H18/I18)</f>
        <v>1</v>
      </c>
      <c r="K18" s="443">
        <v>0.2</v>
      </c>
      <c r="L18" s="444">
        <f>+J18*K18</f>
        <v>0.2</v>
      </c>
      <c r="M18" s="924" t="s">
        <v>868</v>
      </c>
      <c r="N18" s="928" t="s">
        <v>444</v>
      </c>
    </row>
    <row r="19" spans="1:14" s="461" customFormat="1" ht="25.5" customHeight="1">
      <c r="A19" s="459"/>
      <c r="B19" s="921"/>
      <c r="C19" s="923"/>
      <c r="D19" s="925"/>
      <c r="E19" s="927"/>
      <c r="F19" s="462" t="s">
        <v>445</v>
      </c>
      <c r="G19" s="463">
        <v>3</v>
      </c>
      <c r="H19" s="102"/>
      <c r="I19" s="103"/>
      <c r="J19" s="464"/>
      <c r="K19" s="456"/>
      <c r="L19" s="457"/>
      <c r="M19" s="925"/>
      <c r="N19" s="929"/>
    </row>
    <row r="20" spans="1:14" s="461" customFormat="1" ht="24" customHeight="1">
      <c r="A20" s="459"/>
      <c r="B20" s="930" t="s">
        <v>446</v>
      </c>
      <c r="C20" s="922" t="s">
        <v>883</v>
      </c>
      <c r="D20" s="924" t="s">
        <v>447</v>
      </c>
      <c r="E20" s="926" t="s">
        <v>448</v>
      </c>
      <c r="F20" s="394" t="s">
        <v>449</v>
      </c>
      <c r="G20" s="460">
        <v>3</v>
      </c>
      <c r="H20" s="100">
        <f>+G20/G21</f>
        <v>1</v>
      </c>
      <c r="I20" s="101">
        <v>1</v>
      </c>
      <c r="J20" s="419">
        <f>IF(I20=0,0,H20/I20)</f>
        <v>1</v>
      </c>
      <c r="K20" s="443">
        <v>0.2</v>
      </c>
      <c r="L20" s="444">
        <f>+J20*K20</f>
        <v>0.2</v>
      </c>
      <c r="M20" s="924" t="s">
        <v>450</v>
      </c>
      <c r="N20" s="935" t="s">
        <v>451</v>
      </c>
    </row>
    <row r="21" spans="1:14" s="461" customFormat="1" ht="24" customHeight="1">
      <c r="A21" s="459"/>
      <c r="B21" s="931"/>
      <c r="C21" s="933"/>
      <c r="D21" s="934"/>
      <c r="E21" s="916"/>
      <c r="F21" s="465" t="s">
        <v>445</v>
      </c>
      <c r="G21" s="466">
        <v>3</v>
      </c>
      <c r="H21" s="423"/>
      <c r="I21" s="424"/>
      <c r="J21" s="425"/>
      <c r="K21" s="449"/>
      <c r="L21" s="450"/>
      <c r="M21" s="934"/>
      <c r="N21" s="936"/>
    </row>
    <row r="22" spans="1:14" s="461" customFormat="1" ht="32.25" customHeight="1">
      <c r="A22" s="459"/>
      <c r="B22" s="932"/>
      <c r="C22" s="452" t="s">
        <v>884</v>
      </c>
      <c r="D22" s="453" t="s">
        <v>885</v>
      </c>
      <c r="E22" s="409" t="s">
        <v>886</v>
      </c>
      <c r="F22" s="462" t="s">
        <v>887</v>
      </c>
      <c r="G22" s="463"/>
      <c r="H22" s="102"/>
      <c r="I22" s="103"/>
      <c r="J22" s="464"/>
      <c r="K22" s="456"/>
      <c r="L22" s="457"/>
      <c r="M22" s="453" t="s">
        <v>888</v>
      </c>
      <c r="N22" s="467" t="s">
        <v>755</v>
      </c>
    </row>
    <row r="23" spans="1:14" s="385" customFormat="1" ht="16.5" customHeight="1">
      <c r="A23" s="381"/>
      <c r="B23" s="468" t="s">
        <v>452</v>
      </c>
      <c r="C23" s="469"/>
      <c r="D23" s="469"/>
      <c r="E23" s="469"/>
      <c r="F23" s="469"/>
      <c r="G23" s="469">
        <v>4</v>
      </c>
      <c r="H23" s="469"/>
      <c r="I23" s="469"/>
      <c r="J23" s="469"/>
      <c r="K23" s="469"/>
      <c r="L23" s="469"/>
      <c r="M23" s="469"/>
      <c r="N23" s="470"/>
    </row>
    <row r="24" spans="1:14" s="12" customFormat="1" ht="40.5" customHeight="1">
      <c r="A24" s="97"/>
      <c r="B24" s="471" t="s">
        <v>453</v>
      </c>
      <c r="C24" s="472">
        <v>2.1</v>
      </c>
      <c r="D24" s="473" t="s">
        <v>889</v>
      </c>
      <c r="E24" s="474" t="s">
        <v>890</v>
      </c>
      <c r="F24" s="474" t="s">
        <v>891</v>
      </c>
      <c r="G24" s="475">
        <v>3</v>
      </c>
      <c r="H24" s="476" t="e">
        <f>+G24/#REF!</f>
        <v>#REF!</v>
      </c>
      <c r="I24" s="477">
        <v>1</v>
      </c>
      <c r="J24" s="478" t="e">
        <f>IF(I24=0,0,H24/I24)</f>
        <v>#REF!</v>
      </c>
      <c r="K24" s="479">
        <v>0.2</v>
      </c>
      <c r="L24" s="480" t="e">
        <f>+J24*K24</f>
        <v>#REF!</v>
      </c>
      <c r="M24" s="428" t="s">
        <v>868</v>
      </c>
      <c r="N24" s="481" t="s">
        <v>457</v>
      </c>
    </row>
    <row r="25" spans="1:14" s="385" customFormat="1" ht="16.5" customHeight="1">
      <c r="A25" s="381"/>
      <c r="B25" s="468" t="s">
        <v>454</v>
      </c>
      <c r="C25" s="469"/>
      <c r="D25" s="469"/>
      <c r="E25" s="469"/>
      <c r="F25" s="469"/>
      <c r="G25" s="469">
        <v>3</v>
      </c>
      <c r="H25" s="469"/>
      <c r="I25" s="469"/>
      <c r="J25" s="469"/>
      <c r="K25" s="469"/>
      <c r="L25" s="469"/>
      <c r="M25" s="469"/>
      <c r="N25" s="470"/>
    </row>
    <row r="26" spans="1:14" s="12" customFormat="1" ht="43.5" customHeight="1">
      <c r="A26" s="97"/>
      <c r="B26" s="962" t="s">
        <v>455</v>
      </c>
      <c r="C26" s="961" t="s">
        <v>456</v>
      </c>
      <c r="D26" s="908" t="s">
        <v>892</v>
      </c>
      <c r="E26" s="908" t="s">
        <v>893</v>
      </c>
      <c r="F26" s="482" t="s">
        <v>894</v>
      </c>
      <c r="G26" s="460">
        <v>12</v>
      </c>
      <c r="H26" s="100">
        <f>+G26/G27</f>
        <v>1</v>
      </c>
      <c r="I26" s="101">
        <v>1</v>
      </c>
      <c r="J26" s="419">
        <f>IF(I26=0,0,H26/I26)</f>
        <v>1</v>
      </c>
      <c r="K26" s="443">
        <v>0.5</v>
      </c>
      <c r="L26" s="444">
        <f>AVERAGE(J26:J35)*K26</f>
        <v>0.15</v>
      </c>
      <c r="M26" s="908" t="s">
        <v>895</v>
      </c>
      <c r="N26" s="910" t="s">
        <v>457</v>
      </c>
    </row>
    <row r="27" spans="1:14" s="12" customFormat="1" ht="25.5" customHeight="1">
      <c r="A27" s="97"/>
      <c r="B27" s="963"/>
      <c r="C27" s="915"/>
      <c r="D27" s="909"/>
      <c r="E27" s="909"/>
      <c r="F27" s="483">
        <v>4</v>
      </c>
      <c r="G27" s="466">
        <v>12</v>
      </c>
      <c r="H27" s="423"/>
      <c r="I27" s="424"/>
      <c r="J27" s="425"/>
      <c r="K27" s="449"/>
      <c r="L27" s="450"/>
      <c r="M27" s="909"/>
      <c r="N27" s="911"/>
    </row>
    <row r="28" spans="1:14" s="12" customFormat="1" ht="25.5" customHeight="1">
      <c r="A28" s="97"/>
      <c r="B28" s="963"/>
      <c r="C28" s="915" t="s">
        <v>458</v>
      </c>
      <c r="D28" s="909" t="s">
        <v>460</v>
      </c>
      <c r="E28" s="909" t="s">
        <v>461</v>
      </c>
      <c r="F28" s="484" t="s">
        <v>462</v>
      </c>
      <c r="G28" s="485">
        <v>1.25</v>
      </c>
      <c r="H28" s="486">
        <f>+G28/G29</f>
        <v>0.25</v>
      </c>
      <c r="I28" s="487">
        <v>1</v>
      </c>
      <c r="J28" s="488">
        <f>IF(I28=0,0,H28/I28)</f>
        <v>0.25</v>
      </c>
      <c r="K28" s="449"/>
      <c r="L28" s="450"/>
      <c r="M28" s="909" t="s">
        <v>435</v>
      </c>
      <c r="N28" s="911" t="s">
        <v>463</v>
      </c>
    </row>
    <row r="29" spans="1:14" s="12" customFormat="1" ht="25.5" customHeight="1">
      <c r="A29" s="97"/>
      <c r="B29" s="963"/>
      <c r="C29" s="915"/>
      <c r="D29" s="909"/>
      <c r="E29" s="909"/>
      <c r="F29" s="484" t="s">
        <v>464</v>
      </c>
      <c r="G29" s="485">
        <v>5</v>
      </c>
      <c r="H29" s="486"/>
      <c r="I29" s="487"/>
      <c r="J29" s="488"/>
      <c r="K29" s="449"/>
      <c r="L29" s="450"/>
      <c r="M29" s="909"/>
      <c r="N29" s="911"/>
    </row>
    <row r="30" spans="1:14" s="12" customFormat="1" ht="25.5" customHeight="1">
      <c r="A30" s="97"/>
      <c r="B30" s="963"/>
      <c r="C30" s="915" t="s">
        <v>459</v>
      </c>
      <c r="D30" s="909" t="s">
        <v>896</v>
      </c>
      <c r="E30" s="909" t="s">
        <v>897</v>
      </c>
      <c r="F30" s="484" t="s">
        <v>898</v>
      </c>
      <c r="G30" s="485">
        <v>1.25</v>
      </c>
      <c r="H30" s="486">
        <f>+G30/G31</f>
        <v>0.25</v>
      </c>
      <c r="I30" s="487">
        <v>1</v>
      </c>
      <c r="J30" s="488">
        <f>IF(I30=0,0,H30/I30)</f>
        <v>0.25</v>
      </c>
      <c r="K30" s="449"/>
      <c r="L30" s="450"/>
      <c r="M30" s="909" t="s">
        <v>435</v>
      </c>
      <c r="N30" s="911" t="s">
        <v>463</v>
      </c>
    </row>
    <row r="31" spans="1:14" s="12" customFormat="1" ht="25.5" customHeight="1">
      <c r="A31" s="97"/>
      <c r="B31" s="963"/>
      <c r="C31" s="915"/>
      <c r="D31" s="909"/>
      <c r="E31" s="909"/>
      <c r="F31" s="484" t="s">
        <v>464</v>
      </c>
      <c r="G31" s="485">
        <v>5</v>
      </c>
      <c r="H31" s="486"/>
      <c r="I31" s="487"/>
      <c r="J31" s="488"/>
      <c r="K31" s="449"/>
      <c r="L31" s="450"/>
      <c r="M31" s="909"/>
      <c r="N31" s="911"/>
    </row>
    <row r="32" spans="1:14" s="12" customFormat="1" ht="21.75" customHeight="1">
      <c r="A32" s="97"/>
      <c r="B32" s="963"/>
      <c r="C32" s="915" t="s">
        <v>465</v>
      </c>
      <c r="D32" s="909" t="s">
        <v>466</v>
      </c>
      <c r="E32" s="909" t="s">
        <v>467</v>
      </c>
      <c r="F32" s="104" t="s">
        <v>468</v>
      </c>
      <c r="G32" s="485">
        <v>0</v>
      </c>
      <c r="H32" s="486">
        <f>+G32/G33</f>
        <v>0</v>
      </c>
      <c r="I32" s="487">
        <v>1</v>
      </c>
      <c r="J32" s="488">
        <f>IF(I32=0,0,H32/I32)</f>
        <v>0</v>
      </c>
      <c r="K32" s="449"/>
      <c r="L32" s="450"/>
      <c r="M32" s="909" t="s">
        <v>899</v>
      </c>
      <c r="N32" s="911" t="s">
        <v>4</v>
      </c>
    </row>
    <row r="33" spans="1:14" s="12" customFormat="1" ht="21.75" customHeight="1">
      <c r="A33" s="97"/>
      <c r="B33" s="963"/>
      <c r="C33" s="915"/>
      <c r="D33" s="909"/>
      <c r="E33" s="909"/>
      <c r="F33" s="484" t="s">
        <v>469</v>
      </c>
      <c r="G33" s="485">
        <v>4</v>
      </c>
      <c r="H33" s="486"/>
      <c r="I33" s="487"/>
      <c r="J33" s="488"/>
      <c r="K33" s="449"/>
      <c r="L33" s="450"/>
      <c r="M33" s="909"/>
      <c r="N33" s="911"/>
    </row>
    <row r="34" spans="1:14" s="12" customFormat="1" ht="21.75" customHeight="1">
      <c r="A34" s="97"/>
      <c r="B34" s="963"/>
      <c r="C34" s="915" t="s">
        <v>900</v>
      </c>
      <c r="D34" s="909" t="s">
        <v>901</v>
      </c>
      <c r="E34" s="909" t="s">
        <v>902</v>
      </c>
      <c r="F34" s="104" t="s">
        <v>903</v>
      </c>
      <c r="G34" s="485">
        <v>0</v>
      </c>
      <c r="H34" s="486">
        <f>+G34/G35</f>
        <v>0</v>
      </c>
      <c r="I34" s="487">
        <v>1</v>
      </c>
      <c r="J34" s="488">
        <f>IF(I34=0,0,H34/I34)</f>
        <v>0</v>
      </c>
      <c r="K34" s="449"/>
      <c r="L34" s="450"/>
      <c r="M34" s="909" t="s">
        <v>904</v>
      </c>
      <c r="N34" s="911" t="s">
        <v>457</v>
      </c>
    </row>
    <row r="35" spans="1:14" s="12" customFormat="1" ht="21.75" customHeight="1">
      <c r="A35" s="97"/>
      <c r="B35" s="963"/>
      <c r="C35" s="915"/>
      <c r="D35" s="909"/>
      <c r="E35" s="909"/>
      <c r="F35" s="484" t="s">
        <v>905</v>
      </c>
      <c r="G35" s="485">
        <v>4</v>
      </c>
      <c r="H35" s="486"/>
      <c r="I35" s="487"/>
      <c r="J35" s="488"/>
      <c r="K35" s="449"/>
      <c r="L35" s="450"/>
      <c r="M35" s="909"/>
      <c r="N35" s="911"/>
    </row>
    <row r="36" spans="1:14" s="12" customFormat="1" ht="21.75" customHeight="1">
      <c r="A36" s="97"/>
      <c r="B36" s="964"/>
      <c r="C36" s="489" t="s">
        <v>906</v>
      </c>
      <c r="D36" s="490" t="s">
        <v>907</v>
      </c>
      <c r="E36" s="490" t="s">
        <v>908</v>
      </c>
      <c r="F36" s="490" t="s">
        <v>908</v>
      </c>
      <c r="G36" s="491"/>
      <c r="H36" s="492"/>
      <c r="I36" s="493"/>
      <c r="J36" s="494"/>
      <c r="K36" s="456"/>
      <c r="L36" s="457"/>
      <c r="M36" s="490" t="s">
        <v>909</v>
      </c>
      <c r="N36" s="495">
        <v>44454</v>
      </c>
    </row>
    <row r="37" spans="1:14" s="12" customFormat="1" ht="27.75" customHeight="1">
      <c r="A37" s="97"/>
      <c r="B37" s="962" t="s">
        <v>470</v>
      </c>
      <c r="C37" s="961" t="s">
        <v>471</v>
      </c>
      <c r="D37" s="908" t="s">
        <v>472</v>
      </c>
      <c r="E37" s="908" t="s">
        <v>910</v>
      </c>
      <c r="F37" s="496" t="s">
        <v>473</v>
      </c>
      <c r="G37" s="497">
        <v>1</v>
      </c>
      <c r="H37" s="498">
        <f>+G37/G38</f>
        <v>0.25</v>
      </c>
      <c r="I37" s="499">
        <v>1</v>
      </c>
      <c r="J37" s="500">
        <f>IF(I37=0,0,H37/I37)</f>
        <v>0.25</v>
      </c>
      <c r="K37" s="420">
        <v>0.5</v>
      </c>
      <c r="L37" s="421">
        <f>AVERAGE(J37:J39)*K37</f>
        <v>0.125</v>
      </c>
      <c r="M37" s="908" t="s">
        <v>474</v>
      </c>
      <c r="N37" s="910" t="s">
        <v>755</v>
      </c>
    </row>
    <row r="38" spans="1:14" s="12" customFormat="1" ht="27.75" customHeight="1">
      <c r="A38" s="97"/>
      <c r="B38" s="963"/>
      <c r="C38" s="915"/>
      <c r="D38" s="909"/>
      <c r="E38" s="909"/>
      <c r="F38" s="484" t="s">
        <v>524</v>
      </c>
      <c r="G38" s="485">
        <v>4</v>
      </c>
      <c r="H38" s="486"/>
      <c r="I38" s="487"/>
      <c r="J38" s="488"/>
      <c r="K38" s="501"/>
      <c r="L38" s="427"/>
      <c r="M38" s="909"/>
      <c r="N38" s="911"/>
    </row>
    <row r="39" spans="1:14" s="12" customFormat="1" ht="27.75" customHeight="1" thickBot="1">
      <c r="A39" s="97"/>
      <c r="B39" s="964"/>
      <c r="C39" s="489" t="s">
        <v>475</v>
      </c>
      <c r="D39" s="490" t="s">
        <v>476</v>
      </c>
      <c r="E39" s="490" t="s">
        <v>477</v>
      </c>
      <c r="F39" s="490" t="s">
        <v>478</v>
      </c>
      <c r="G39" s="491"/>
      <c r="H39" s="455"/>
      <c r="I39" s="454"/>
      <c r="J39" s="502"/>
      <c r="K39" s="503"/>
      <c r="L39" s="504"/>
      <c r="M39" s="490" t="s">
        <v>435</v>
      </c>
      <c r="N39" s="495">
        <v>44561</v>
      </c>
    </row>
    <row r="40" spans="1:14" s="385" customFormat="1" ht="16.5" customHeight="1" thickTop="1">
      <c r="A40" s="381"/>
      <c r="B40" s="905" t="s">
        <v>479</v>
      </c>
      <c r="C40" s="906"/>
      <c r="D40" s="906"/>
      <c r="E40" s="906"/>
      <c r="F40" s="906"/>
      <c r="G40" s="906"/>
      <c r="H40" s="906"/>
      <c r="I40" s="906"/>
      <c r="J40" s="906"/>
      <c r="K40" s="906"/>
      <c r="L40" s="906"/>
      <c r="M40" s="906"/>
      <c r="N40" s="907"/>
    </row>
    <row r="41" spans="1:14" s="12" customFormat="1" ht="45">
      <c r="A41" s="97"/>
      <c r="B41" s="107" t="s">
        <v>480</v>
      </c>
      <c r="C41" s="505">
        <v>4.0999999999999996</v>
      </c>
      <c r="D41" s="506" t="s">
        <v>911</v>
      </c>
      <c r="E41" s="506" t="s">
        <v>912</v>
      </c>
      <c r="F41" s="507" t="s">
        <v>481</v>
      </c>
      <c r="G41" s="508">
        <v>0</v>
      </c>
      <c r="H41" s="509">
        <f>+G41</f>
        <v>0</v>
      </c>
      <c r="I41" s="508">
        <v>0</v>
      </c>
      <c r="J41" s="510">
        <f>IF(I41=0,0,+H41/I41)</f>
        <v>0</v>
      </c>
      <c r="K41" s="508">
        <v>0.2</v>
      </c>
      <c r="L41" s="511">
        <f>+J41*K41</f>
        <v>0</v>
      </c>
      <c r="M41" s="505" t="s">
        <v>913</v>
      </c>
      <c r="N41" s="512">
        <v>44408</v>
      </c>
    </row>
    <row r="42" spans="1:14" s="12" customFormat="1" ht="28.5" customHeight="1">
      <c r="A42" s="97"/>
      <c r="B42" s="912" t="s">
        <v>482</v>
      </c>
      <c r="C42" s="513" t="s">
        <v>483</v>
      </c>
      <c r="D42" s="514" t="s">
        <v>484</v>
      </c>
      <c r="E42" s="514" t="s">
        <v>485</v>
      </c>
      <c r="F42" s="515" t="s">
        <v>486</v>
      </c>
      <c r="G42" s="516">
        <v>1</v>
      </c>
      <c r="H42" s="517">
        <f>+G42</f>
        <v>1</v>
      </c>
      <c r="I42" s="516">
        <v>1</v>
      </c>
      <c r="J42" s="518">
        <f>IF(I42=0,0,+H42/I42)</f>
        <v>1</v>
      </c>
      <c r="K42" s="516">
        <v>0.2</v>
      </c>
      <c r="L42" s="519">
        <f>+J42*K42</f>
        <v>0.2</v>
      </c>
      <c r="M42" s="513" t="s">
        <v>909</v>
      </c>
      <c r="N42" s="520">
        <v>44377</v>
      </c>
    </row>
    <row r="43" spans="1:14" s="12" customFormat="1" ht="51" customHeight="1">
      <c r="A43" s="97"/>
      <c r="B43" s="913"/>
      <c r="C43" s="489" t="s">
        <v>487</v>
      </c>
      <c r="D43" s="521" t="s">
        <v>488</v>
      </c>
      <c r="E43" s="521" t="s">
        <v>489</v>
      </c>
      <c r="F43" s="522" t="s">
        <v>490</v>
      </c>
      <c r="G43" s="523">
        <v>1</v>
      </c>
      <c r="H43" s="524">
        <f>+G43</f>
        <v>1</v>
      </c>
      <c r="I43" s="523">
        <v>1</v>
      </c>
      <c r="J43" s="525">
        <f>IF(I43=0,0,+H43/I43)</f>
        <v>1</v>
      </c>
      <c r="K43" s="523">
        <v>0.2</v>
      </c>
      <c r="L43" s="526">
        <f>+J43*K43</f>
        <v>0.2</v>
      </c>
      <c r="M43" s="489" t="s">
        <v>909</v>
      </c>
      <c r="N43" s="527">
        <v>44408</v>
      </c>
    </row>
    <row r="44" spans="1:14" s="12" customFormat="1" ht="42.75">
      <c r="A44" s="97"/>
      <c r="B44" s="105" t="s">
        <v>491</v>
      </c>
      <c r="C44" s="505">
        <v>4.3</v>
      </c>
      <c r="D44" s="506" t="s">
        <v>492</v>
      </c>
      <c r="E44" s="506" t="s">
        <v>493</v>
      </c>
      <c r="F44" s="528" t="s">
        <v>494</v>
      </c>
      <c r="G44" s="529">
        <v>1</v>
      </c>
      <c r="H44" s="530">
        <f>+G44</f>
        <v>1</v>
      </c>
      <c r="I44" s="529">
        <v>1</v>
      </c>
      <c r="J44" s="531">
        <f>IF(I44=0,0,+H44/I44)</f>
        <v>1</v>
      </c>
      <c r="K44" s="532">
        <v>0.2</v>
      </c>
      <c r="L44" s="533">
        <f>+J44*K44</f>
        <v>0.2</v>
      </c>
      <c r="M44" s="472" t="s">
        <v>98</v>
      </c>
      <c r="N44" s="534">
        <v>44469</v>
      </c>
    </row>
    <row r="45" spans="1:14" s="12" customFormat="1" ht="30">
      <c r="A45" s="97"/>
      <c r="B45" s="105" t="s">
        <v>495</v>
      </c>
      <c r="C45" s="505">
        <v>4.4000000000000004</v>
      </c>
      <c r="D45" s="535" t="s">
        <v>496</v>
      </c>
      <c r="E45" s="535" t="s">
        <v>497</v>
      </c>
      <c r="F45" s="535" t="s">
        <v>498</v>
      </c>
      <c r="G45" s="529">
        <v>1</v>
      </c>
      <c r="H45" s="530">
        <f>+G45</f>
        <v>1</v>
      </c>
      <c r="I45" s="529">
        <v>1</v>
      </c>
      <c r="J45" s="531">
        <f>IF(I45=0,0,+H45/I45)</f>
        <v>1</v>
      </c>
      <c r="K45" s="536">
        <v>0.2</v>
      </c>
      <c r="L45" s="537">
        <f>AVERAGE(J45:J45)*K45</f>
        <v>0.2</v>
      </c>
      <c r="M45" s="432" t="s">
        <v>914</v>
      </c>
      <c r="N45" s="538">
        <v>44377</v>
      </c>
    </row>
    <row r="46" spans="1:14" s="12" customFormat="1" ht="58.5" customHeight="1" thickBot="1">
      <c r="A46" s="97"/>
      <c r="B46" s="105" t="s">
        <v>500</v>
      </c>
      <c r="C46" s="505">
        <v>4.5</v>
      </c>
      <c r="D46" s="474" t="s">
        <v>915</v>
      </c>
      <c r="E46" s="474" t="s">
        <v>916</v>
      </c>
      <c r="F46" s="528" t="s">
        <v>501</v>
      </c>
      <c r="G46" s="539">
        <v>1</v>
      </c>
      <c r="H46" s="540" t="e">
        <f>+G46/#REF!</f>
        <v>#REF!</v>
      </c>
      <c r="I46" s="541">
        <v>1</v>
      </c>
      <c r="J46" s="542" t="e">
        <f>IF(I46=0,0,H46/I46)</f>
        <v>#REF!</v>
      </c>
      <c r="K46" s="543">
        <v>0.2</v>
      </c>
      <c r="L46" s="544" t="e">
        <f>+J46*K46</f>
        <v>#REF!</v>
      </c>
      <c r="M46" s="473" t="s">
        <v>909</v>
      </c>
      <c r="N46" s="534">
        <v>44561</v>
      </c>
    </row>
    <row r="47" spans="1:14" s="385" customFormat="1" ht="16.5" customHeight="1" thickTop="1">
      <c r="A47" s="381"/>
      <c r="B47" s="545" t="s">
        <v>502</v>
      </c>
      <c r="C47" s="546"/>
      <c r="D47" s="546"/>
      <c r="E47" s="546"/>
      <c r="F47" s="546"/>
      <c r="G47" s="546">
        <v>3291</v>
      </c>
      <c r="H47" s="546">
        <f>+G47/G48</f>
        <v>1645.5</v>
      </c>
      <c r="I47" s="546">
        <v>0.75</v>
      </c>
      <c r="J47" s="546">
        <f>IF(I47=0,0,H47/I47)</f>
        <v>2194</v>
      </c>
      <c r="K47" s="546">
        <v>0.25</v>
      </c>
      <c r="L47" s="546" t="e">
        <f>+AVERAGE(H47:H55)*K47</f>
        <v>#REF!</v>
      </c>
      <c r="M47" s="546"/>
      <c r="N47" s="547"/>
    </row>
    <row r="48" spans="1:14" s="12" customFormat="1" ht="58.5" customHeight="1">
      <c r="A48" s="97"/>
      <c r="B48" s="912" t="s">
        <v>503</v>
      </c>
      <c r="C48" s="513" t="s">
        <v>504</v>
      </c>
      <c r="D48" s="388" t="s">
        <v>917</v>
      </c>
      <c r="E48" s="388" t="s">
        <v>918</v>
      </c>
      <c r="F48" s="388" t="s">
        <v>919</v>
      </c>
      <c r="G48" s="548">
        <v>2</v>
      </c>
      <c r="H48" s="549" t="e">
        <f>+G48/#REF!</f>
        <v>#REF!</v>
      </c>
      <c r="I48" s="550">
        <v>1</v>
      </c>
      <c r="J48" s="551" t="e">
        <f>IF(I48=0,0,H48/I48)</f>
        <v>#REF!</v>
      </c>
      <c r="K48" s="420">
        <v>0.25</v>
      </c>
      <c r="L48" s="421" t="e">
        <f>AVERAGE(J48:J51)*K48</f>
        <v>#REF!</v>
      </c>
      <c r="M48" s="106" t="s">
        <v>505</v>
      </c>
      <c r="N48" s="552">
        <v>44561</v>
      </c>
    </row>
    <row r="49" spans="1:14" s="125" customFormat="1" ht="46.5" customHeight="1">
      <c r="A49" s="553"/>
      <c r="B49" s="914"/>
      <c r="C49" s="554" t="s">
        <v>506</v>
      </c>
      <c r="D49" s="555" t="s">
        <v>920</v>
      </c>
      <c r="E49" s="555" t="s">
        <v>921</v>
      </c>
      <c r="F49" s="555" t="s">
        <v>922</v>
      </c>
      <c r="G49" s="556">
        <v>0.5</v>
      </c>
      <c r="H49" s="557" t="e">
        <f>+G49/#REF!</f>
        <v>#REF!</v>
      </c>
      <c r="I49" s="558">
        <v>1</v>
      </c>
      <c r="J49" s="559" t="e">
        <f>IF(I49=0,0,H49/I49)</f>
        <v>#REF!</v>
      </c>
      <c r="K49" s="426"/>
      <c r="L49" s="427"/>
      <c r="M49" s="554" t="s">
        <v>499</v>
      </c>
      <c r="N49" s="560">
        <v>44469</v>
      </c>
    </row>
    <row r="50" spans="1:14" s="12" customFormat="1" ht="29.25" customHeight="1">
      <c r="A50" s="97"/>
      <c r="B50" s="914"/>
      <c r="C50" s="915" t="s">
        <v>508</v>
      </c>
      <c r="D50" s="916" t="s">
        <v>509</v>
      </c>
      <c r="E50" s="916" t="s">
        <v>510</v>
      </c>
      <c r="F50" s="398" t="s">
        <v>507</v>
      </c>
      <c r="G50" s="556">
        <v>0.5</v>
      </c>
      <c r="H50" s="557">
        <f>+G50/G51</f>
        <v>0.16666666666666666</v>
      </c>
      <c r="I50" s="558">
        <v>1</v>
      </c>
      <c r="J50" s="559">
        <f>IF(I50=0,0,H50/I50)</f>
        <v>0.16666666666666666</v>
      </c>
      <c r="K50" s="426"/>
      <c r="L50" s="427"/>
      <c r="M50" s="915" t="s">
        <v>98</v>
      </c>
      <c r="N50" s="917" t="s">
        <v>444</v>
      </c>
    </row>
    <row r="51" spans="1:14" s="12" customFormat="1" ht="29.25" customHeight="1">
      <c r="A51" s="97"/>
      <c r="B51" s="914"/>
      <c r="C51" s="915"/>
      <c r="D51" s="916"/>
      <c r="E51" s="916"/>
      <c r="F51" s="561">
        <v>3</v>
      </c>
      <c r="G51" s="556">
        <v>3</v>
      </c>
      <c r="H51" s="557"/>
      <c r="I51" s="558"/>
      <c r="J51" s="559"/>
      <c r="K51" s="426"/>
      <c r="L51" s="427"/>
      <c r="M51" s="915"/>
      <c r="N51" s="917"/>
    </row>
    <row r="52" spans="1:14" s="12" customFormat="1" ht="29.25" customHeight="1">
      <c r="A52" s="97"/>
      <c r="B52" s="914"/>
      <c r="C52" s="915" t="s">
        <v>923</v>
      </c>
      <c r="D52" s="915" t="s">
        <v>924</v>
      </c>
      <c r="E52" s="915" t="s">
        <v>925</v>
      </c>
      <c r="F52" s="398" t="s">
        <v>926</v>
      </c>
      <c r="G52" s="562">
        <v>0</v>
      </c>
      <c r="H52" s="563">
        <v>0</v>
      </c>
      <c r="I52" s="563">
        <v>0</v>
      </c>
      <c r="J52" s="562">
        <f t="shared" ref="J52" si="2">+I52*H52</f>
        <v>0</v>
      </c>
      <c r="K52" s="564"/>
      <c r="L52" s="564"/>
      <c r="M52" s="915" t="s">
        <v>435</v>
      </c>
      <c r="N52" s="917" t="s">
        <v>444</v>
      </c>
    </row>
    <row r="53" spans="1:14" s="12" customFormat="1" ht="29.25" customHeight="1">
      <c r="A53" s="97"/>
      <c r="B53" s="913"/>
      <c r="C53" s="740"/>
      <c r="D53" s="740"/>
      <c r="E53" s="740"/>
      <c r="F53" s="565">
        <v>3</v>
      </c>
      <c r="G53" s="566"/>
      <c r="H53" s="567"/>
      <c r="I53" s="567"/>
      <c r="J53" s="566"/>
      <c r="K53" s="568"/>
      <c r="L53" s="568"/>
      <c r="M53" s="740"/>
      <c r="N53" s="918"/>
    </row>
    <row r="54" spans="1:14" s="12" customFormat="1" ht="42.75">
      <c r="A54" s="97"/>
      <c r="B54" s="107" t="s">
        <v>511</v>
      </c>
      <c r="C54" s="505" t="s">
        <v>927</v>
      </c>
      <c r="D54" s="474" t="s">
        <v>512</v>
      </c>
      <c r="E54" s="474" t="s">
        <v>513</v>
      </c>
      <c r="F54" s="505" t="s">
        <v>514</v>
      </c>
      <c r="G54" s="569">
        <v>1</v>
      </c>
      <c r="H54" s="570">
        <f>+G54</f>
        <v>1</v>
      </c>
      <c r="I54" s="570">
        <v>1</v>
      </c>
      <c r="J54" s="569">
        <f t="shared" ref="J54:J56" si="3">+I54*H54</f>
        <v>1</v>
      </c>
      <c r="K54" s="571">
        <v>0.25</v>
      </c>
      <c r="L54" s="511">
        <f>+K54*J54</f>
        <v>0.25</v>
      </c>
      <c r="M54" s="505" t="s">
        <v>56</v>
      </c>
      <c r="N54" s="572">
        <v>44377</v>
      </c>
    </row>
    <row r="55" spans="1:14" s="380" customFormat="1" ht="57">
      <c r="A55" s="379"/>
      <c r="B55" s="965" t="s">
        <v>515</v>
      </c>
      <c r="C55" s="573" t="s">
        <v>516</v>
      </c>
      <c r="D55" s="573" t="s">
        <v>517</v>
      </c>
      <c r="E55" s="573" t="s">
        <v>518</v>
      </c>
      <c r="F55" s="108" t="s">
        <v>519</v>
      </c>
      <c r="G55" s="562">
        <v>1</v>
      </c>
      <c r="H55" s="563">
        <f>+G55</f>
        <v>1</v>
      </c>
      <c r="I55" s="563">
        <v>1</v>
      </c>
      <c r="J55" s="562">
        <f t="shared" si="3"/>
        <v>1</v>
      </c>
      <c r="K55" s="564"/>
      <c r="L55" s="564"/>
      <c r="M55" s="573" t="s">
        <v>520</v>
      </c>
      <c r="N55" s="560">
        <v>44347</v>
      </c>
    </row>
    <row r="56" spans="1:14" s="380" customFormat="1" ht="85.5">
      <c r="A56" s="379"/>
      <c r="B56" s="966"/>
      <c r="C56" s="489" t="s">
        <v>521</v>
      </c>
      <c r="D56" s="489" t="s">
        <v>928</v>
      </c>
      <c r="E56" s="489" t="s">
        <v>929</v>
      </c>
      <c r="F56" s="109" t="s">
        <v>930</v>
      </c>
      <c r="G56" s="566">
        <v>0</v>
      </c>
      <c r="H56" s="567">
        <v>0</v>
      </c>
      <c r="I56" s="567">
        <v>0</v>
      </c>
      <c r="J56" s="566">
        <f t="shared" si="3"/>
        <v>0</v>
      </c>
      <c r="K56" s="568"/>
      <c r="L56" s="568"/>
      <c r="M56" s="489" t="s">
        <v>931</v>
      </c>
      <c r="N56" s="574">
        <v>44469</v>
      </c>
    </row>
    <row r="57" spans="1:14" s="12" customFormat="1" ht="25.5" customHeight="1">
      <c r="A57" s="97"/>
      <c r="B57" s="967" t="s">
        <v>522</v>
      </c>
      <c r="C57" s="739">
        <v>5.5</v>
      </c>
      <c r="D57" s="968" t="s">
        <v>932</v>
      </c>
      <c r="E57" s="739" t="s">
        <v>933</v>
      </c>
      <c r="F57" s="575" t="s">
        <v>523</v>
      </c>
      <c r="G57" s="576">
        <v>4</v>
      </c>
      <c r="H57" s="577">
        <f>+G57/G58</f>
        <v>1</v>
      </c>
      <c r="I57" s="578">
        <v>1</v>
      </c>
      <c r="J57" s="579">
        <f>IF(I57=0,0,H57/I57)</f>
        <v>1</v>
      </c>
      <c r="K57" s="578">
        <v>0.25</v>
      </c>
      <c r="L57" s="580">
        <f>+J57*K57</f>
        <v>0.25</v>
      </c>
      <c r="M57" s="970" t="s">
        <v>909</v>
      </c>
      <c r="N57" s="971" t="s">
        <v>755</v>
      </c>
    </row>
    <row r="58" spans="1:14" s="12" customFormat="1" ht="18" customHeight="1" thickBot="1">
      <c r="A58" s="97"/>
      <c r="B58" s="913"/>
      <c r="C58" s="740"/>
      <c r="D58" s="969"/>
      <c r="E58" s="740"/>
      <c r="F58" s="581" t="s">
        <v>524</v>
      </c>
      <c r="G58" s="582">
        <v>4</v>
      </c>
      <c r="H58" s="583"/>
      <c r="I58" s="584"/>
      <c r="J58" s="585"/>
      <c r="K58" s="584"/>
      <c r="L58" s="586"/>
      <c r="M58" s="927"/>
      <c r="N58" s="918"/>
    </row>
    <row r="59" spans="1:14" s="588" customFormat="1" ht="16.5" thickTop="1">
      <c r="A59" s="587"/>
      <c r="B59" s="905" t="s">
        <v>525</v>
      </c>
      <c r="C59" s="906"/>
      <c r="D59" s="906"/>
      <c r="E59" s="906"/>
      <c r="F59" s="906"/>
      <c r="G59" s="906"/>
      <c r="H59" s="906"/>
      <c r="I59" s="906"/>
      <c r="J59" s="906"/>
      <c r="K59" s="906"/>
      <c r="L59" s="906"/>
      <c r="M59" s="906"/>
      <c r="N59" s="907"/>
    </row>
    <row r="60" spans="1:14" s="12" customFormat="1" ht="28.5">
      <c r="A60" s="97"/>
      <c r="B60" s="113" t="s">
        <v>526</v>
      </c>
      <c r="C60" s="589">
        <v>6.1</v>
      </c>
      <c r="D60" s="590" t="s">
        <v>934</v>
      </c>
      <c r="E60" s="589" t="s">
        <v>527</v>
      </c>
      <c r="F60" s="591" t="s">
        <v>528</v>
      </c>
      <c r="G60" s="592"/>
      <c r="H60" s="593"/>
      <c r="I60" s="594"/>
      <c r="J60" s="595"/>
      <c r="K60" s="595"/>
      <c r="L60" s="596"/>
      <c r="M60" s="597" t="s">
        <v>98</v>
      </c>
      <c r="N60" s="598">
        <v>44423</v>
      </c>
    </row>
    <row r="61" spans="1:14" s="588" customFormat="1">
      <c r="A61" s="587"/>
      <c r="B61" s="599"/>
      <c r="C61" s="600"/>
      <c r="D61" s="600"/>
      <c r="E61" s="600"/>
      <c r="F61" s="600"/>
      <c r="G61" s="11"/>
      <c r="H61" s="89"/>
      <c r="I61" s="90"/>
      <c r="J61" s="11"/>
      <c r="K61" s="11"/>
      <c r="L61" s="601"/>
      <c r="M61" s="600"/>
      <c r="N61" s="602"/>
    </row>
    <row r="62" spans="1:14" s="588" customFormat="1">
      <c r="A62" s="587"/>
      <c r="B62" s="599"/>
      <c r="C62" s="600"/>
      <c r="D62" s="600"/>
      <c r="E62" s="600"/>
      <c r="F62" s="600"/>
      <c r="G62" s="11"/>
      <c r="H62" s="89"/>
      <c r="I62" s="90"/>
      <c r="J62" s="11"/>
      <c r="K62" s="11"/>
      <c r="L62" s="601"/>
      <c r="M62" s="600"/>
      <c r="N62" s="602"/>
    </row>
    <row r="63" spans="1:14" s="588" customFormat="1">
      <c r="A63" s="587"/>
      <c r="B63" s="599"/>
      <c r="C63" s="600"/>
      <c r="D63" s="600"/>
      <c r="E63" s="600"/>
      <c r="F63" s="600"/>
      <c r="G63" s="11"/>
      <c r="H63" s="89"/>
      <c r="I63" s="90"/>
      <c r="J63" s="11"/>
      <c r="K63" s="11"/>
      <c r="L63" s="601"/>
      <c r="M63" s="600"/>
      <c r="N63" s="602"/>
    </row>
    <row r="64" spans="1:14" s="588" customFormat="1">
      <c r="A64" s="587"/>
      <c r="B64" s="599"/>
      <c r="C64" s="600"/>
      <c r="D64" s="600"/>
      <c r="E64" s="600"/>
      <c r="F64" s="600"/>
      <c r="G64" s="11"/>
      <c r="H64" s="89"/>
      <c r="I64" s="90"/>
      <c r="J64" s="11"/>
      <c r="K64" s="11"/>
      <c r="L64" s="601"/>
      <c r="M64" s="600"/>
      <c r="N64" s="602"/>
    </row>
    <row r="65" spans="1:14" s="588" customFormat="1">
      <c r="A65" s="587"/>
      <c r="B65" s="599"/>
      <c r="C65" s="600"/>
      <c r="D65" s="600"/>
      <c r="E65" s="600"/>
      <c r="F65" s="600"/>
      <c r="G65" s="11"/>
      <c r="H65" s="89"/>
      <c r="I65" s="90"/>
      <c r="J65" s="11"/>
      <c r="K65" s="11"/>
      <c r="L65" s="601"/>
      <c r="M65" s="600"/>
      <c r="N65" s="602"/>
    </row>
    <row r="66" spans="1:14" s="588" customFormat="1">
      <c r="A66" s="587"/>
      <c r="B66" s="599"/>
      <c r="C66" s="600"/>
      <c r="D66" s="600"/>
      <c r="E66" s="600"/>
      <c r="F66" s="600"/>
      <c r="G66" s="11"/>
      <c r="H66" s="89"/>
      <c r="I66" s="90"/>
      <c r="J66" s="11"/>
      <c r="K66" s="11"/>
      <c r="L66" s="601"/>
      <c r="M66" s="600"/>
      <c r="N66" s="602"/>
    </row>
    <row r="67" spans="1:14" s="588" customFormat="1">
      <c r="A67" s="587"/>
      <c r="B67" s="599"/>
      <c r="C67" s="600"/>
      <c r="D67" s="600"/>
      <c r="E67" s="600"/>
      <c r="F67" s="600"/>
      <c r="G67" s="11"/>
      <c r="H67" s="89"/>
      <c r="I67" s="90"/>
      <c r="J67" s="11"/>
      <c r="K67" s="11"/>
      <c r="L67" s="601"/>
      <c r="M67" s="600"/>
      <c r="N67" s="602"/>
    </row>
    <row r="68" spans="1:14" s="588" customFormat="1">
      <c r="A68" s="587"/>
      <c r="B68" s="599"/>
      <c r="C68" s="600"/>
      <c r="D68" s="600"/>
      <c r="E68" s="600"/>
      <c r="F68" s="600"/>
      <c r="G68" s="11"/>
      <c r="H68" s="89"/>
      <c r="I68" s="90"/>
      <c r="J68" s="11"/>
      <c r="K68" s="11"/>
      <c r="L68" s="601"/>
      <c r="M68" s="600"/>
      <c r="N68" s="602"/>
    </row>
    <row r="69" spans="1:14" s="588" customFormat="1">
      <c r="A69" s="587"/>
      <c r="B69" s="599"/>
      <c r="C69" s="600"/>
      <c r="D69" s="600"/>
      <c r="E69" s="600"/>
      <c r="F69" s="600"/>
      <c r="G69" s="11"/>
      <c r="H69" s="89"/>
      <c r="I69" s="90"/>
      <c r="J69" s="11"/>
      <c r="K69" s="11"/>
      <c r="L69" s="601"/>
      <c r="M69" s="600"/>
      <c r="N69" s="602"/>
    </row>
    <row r="70" spans="1:14" s="588" customFormat="1">
      <c r="A70" s="587"/>
      <c r="B70" s="599"/>
      <c r="C70" s="600"/>
      <c r="D70" s="600"/>
      <c r="E70" s="600"/>
      <c r="F70" s="600"/>
      <c r="G70" s="11"/>
      <c r="H70" s="89"/>
      <c r="I70" s="90"/>
      <c r="J70" s="11"/>
      <c r="K70" s="11"/>
      <c r="L70" s="601"/>
      <c r="M70" s="600"/>
      <c r="N70" s="602"/>
    </row>
    <row r="71" spans="1:14" s="588" customFormat="1">
      <c r="A71" s="587"/>
      <c r="B71" s="599"/>
      <c r="C71" s="600"/>
      <c r="D71" s="600"/>
      <c r="E71" s="600"/>
      <c r="F71" s="600"/>
      <c r="G71" s="11"/>
      <c r="H71" s="89"/>
      <c r="I71" s="90"/>
      <c r="J71" s="11"/>
      <c r="K71" s="11"/>
      <c r="L71" s="601"/>
      <c r="M71" s="600"/>
      <c r="N71" s="602"/>
    </row>
    <row r="72" spans="1:14" s="588" customFormat="1">
      <c r="A72" s="587"/>
      <c r="B72" s="599"/>
      <c r="C72" s="600"/>
      <c r="D72" s="600"/>
      <c r="E72" s="600"/>
      <c r="F72" s="600"/>
      <c r="G72" s="11"/>
      <c r="H72" s="89"/>
      <c r="I72" s="90"/>
      <c r="J72" s="11"/>
      <c r="K72" s="11"/>
      <c r="L72" s="601"/>
      <c r="M72" s="600"/>
      <c r="N72" s="602"/>
    </row>
    <row r="73" spans="1:14" s="588" customFormat="1">
      <c r="A73" s="587"/>
      <c r="B73" s="599"/>
      <c r="C73" s="600"/>
      <c r="D73" s="600"/>
      <c r="E73" s="600"/>
      <c r="F73" s="600"/>
      <c r="G73" s="11"/>
      <c r="H73" s="89"/>
      <c r="I73" s="90"/>
      <c r="J73" s="11"/>
      <c r="K73" s="11"/>
      <c r="L73" s="601"/>
      <c r="M73" s="600"/>
      <c r="N73" s="602"/>
    </row>
    <row r="74" spans="1:14" s="588" customFormat="1">
      <c r="A74" s="587"/>
      <c r="B74" s="599"/>
      <c r="C74" s="600"/>
      <c r="D74" s="600"/>
      <c r="E74" s="600"/>
      <c r="F74" s="600"/>
      <c r="G74" s="11"/>
      <c r="H74" s="89"/>
      <c r="I74" s="90"/>
      <c r="J74" s="11"/>
      <c r="K74" s="11"/>
      <c r="L74" s="601"/>
      <c r="M74" s="600"/>
      <c r="N74" s="602"/>
    </row>
  </sheetData>
  <mergeCells count="85">
    <mergeCell ref="D57:D58"/>
    <mergeCell ref="E57:E58"/>
    <mergeCell ref="M57:M58"/>
    <mergeCell ref="N57:N58"/>
    <mergeCell ref="B37:B39"/>
    <mergeCell ref="C37:C38"/>
    <mergeCell ref="B55:B56"/>
    <mergeCell ref="B57:B58"/>
    <mergeCell ref="C57:C58"/>
    <mergeCell ref="B26:B36"/>
    <mergeCell ref="C30:C31"/>
    <mergeCell ref="C34:C35"/>
    <mergeCell ref="D34:D35"/>
    <mergeCell ref="E34:E35"/>
    <mergeCell ref="C28:C29"/>
    <mergeCell ref="D28:D29"/>
    <mergeCell ref="E28:E29"/>
    <mergeCell ref="M28:M29"/>
    <mergeCell ref="N28:N29"/>
    <mergeCell ref="C26:C27"/>
    <mergeCell ref="D26:D27"/>
    <mergeCell ref="E26:E27"/>
    <mergeCell ref="M26:M27"/>
    <mergeCell ref="N26:N27"/>
    <mergeCell ref="B7:N7"/>
    <mergeCell ref="B8:B10"/>
    <mergeCell ref="B11:B14"/>
    <mergeCell ref="C11:C12"/>
    <mergeCell ref="D11:D12"/>
    <mergeCell ref="E11:E12"/>
    <mergeCell ref="M11:M12"/>
    <mergeCell ref="N11:N12"/>
    <mergeCell ref="B2:N2"/>
    <mergeCell ref="B3:N3"/>
    <mergeCell ref="B5:B6"/>
    <mergeCell ref="C5:D6"/>
    <mergeCell ref="E5:E6"/>
    <mergeCell ref="F5:F6"/>
    <mergeCell ref="G5:J5"/>
    <mergeCell ref="K5:K6"/>
    <mergeCell ref="L5:L6"/>
    <mergeCell ref="M5:M6"/>
    <mergeCell ref="N5:N6"/>
    <mergeCell ref="M18:M19"/>
    <mergeCell ref="N18:N19"/>
    <mergeCell ref="B20:B22"/>
    <mergeCell ref="C20:C21"/>
    <mergeCell ref="D20:D21"/>
    <mergeCell ref="E20:E21"/>
    <mergeCell ref="M20:M21"/>
    <mergeCell ref="N20:N21"/>
    <mergeCell ref="B15:B17"/>
    <mergeCell ref="B18:B19"/>
    <mergeCell ref="C18:C19"/>
    <mergeCell ref="D18:D19"/>
    <mergeCell ref="E18:E19"/>
    <mergeCell ref="C32:C33"/>
    <mergeCell ref="D32:D33"/>
    <mergeCell ref="E32:E33"/>
    <mergeCell ref="M32:M33"/>
    <mergeCell ref="N32:N33"/>
    <mergeCell ref="M52:M53"/>
    <mergeCell ref="N52:N53"/>
    <mergeCell ref="D30:D31"/>
    <mergeCell ref="E30:E31"/>
    <mergeCell ref="M30:M31"/>
    <mergeCell ref="N30:N31"/>
    <mergeCell ref="M34:M35"/>
    <mergeCell ref="N34:N35"/>
    <mergeCell ref="B59:N59"/>
    <mergeCell ref="D37:D38"/>
    <mergeCell ref="E37:E38"/>
    <mergeCell ref="M37:M38"/>
    <mergeCell ref="N37:N38"/>
    <mergeCell ref="B40:N40"/>
    <mergeCell ref="B42:B43"/>
    <mergeCell ref="B48:B53"/>
    <mergeCell ref="C50:C51"/>
    <mergeCell ref="D50:D51"/>
    <mergeCell ref="E50:E51"/>
    <mergeCell ref="M50:M51"/>
    <mergeCell ref="N50:N51"/>
    <mergeCell ref="C52:C53"/>
    <mergeCell ref="D52:D53"/>
    <mergeCell ref="E52:E5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23"/>
  <sheetViews>
    <sheetView workbookViewId="0">
      <pane ySplit="5" topLeftCell="A17" activePane="bottomLeft" state="frozen"/>
      <selection activeCell="D37" sqref="D37"/>
      <selection pane="bottomLeft" activeCell="D37" sqref="D37"/>
    </sheetView>
  </sheetViews>
  <sheetFormatPr baseColWidth="10" defaultColWidth="11.42578125" defaultRowHeight="15"/>
  <cols>
    <col min="1" max="1" width="9.7109375" style="150" customWidth="1"/>
    <col min="2" max="2" width="50.85546875" style="150" customWidth="1"/>
    <col min="3" max="3" width="46" style="150" customWidth="1"/>
    <col min="4" max="4" width="34.7109375" style="150" customWidth="1"/>
    <col min="5" max="5" width="15.7109375" style="150" customWidth="1"/>
    <col min="6" max="6" width="25.42578125" style="150" customWidth="1"/>
    <col min="7" max="16384" width="11.42578125" style="150"/>
  </cols>
  <sheetData>
    <row r="1" spans="1:51" ht="18">
      <c r="A1" s="861" t="s">
        <v>0</v>
      </c>
      <c r="B1" s="861"/>
      <c r="C1" s="861"/>
      <c r="D1" s="861"/>
      <c r="E1" s="861"/>
      <c r="F1" s="861"/>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row>
    <row r="2" spans="1:51" ht="30" customHeight="1">
      <c r="A2" s="972" t="s">
        <v>997</v>
      </c>
      <c r="B2" s="972"/>
      <c r="C2" s="972"/>
      <c r="D2" s="972"/>
      <c r="E2" s="972"/>
      <c r="F2" s="972"/>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row>
    <row r="3" spans="1:51">
      <c r="A3" s="1"/>
      <c r="B3" s="1"/>
      <c r="C3" s="1"/>
      <c r="D3" s="1"/>
      <c r="E3" s="1"/>
      <c r="F3" s="1"/>
    </row>
    <row r="4" spans="1:51" ht="15.75" thickBot="1">
      <c r="A4" s="2"/>
      <c r="B4" s="1"/>
      <c r="C4" s="1"/>
      <c r="D4" s="1"/>
      <c r="E4" s="1"/>
      <c r="F4" s="1"/>
    </row>
    <row r="5" spans="1:51" ht="32.25" thickBot="1">
      <c r="A5" s="645" t="s">
        <v>936</v>
      </c>
      <c r="B5" s="645" t="s">
        <v>76</v>
      </c>
      <c r="C5" s="645" t="s">
        <v>77</v>
      </c>
      <c r="D5" s="645" t="s">
        <v>78</v>
      </c>
      <c r="E5" s="645" t="s">
        <v>79</v>
      </c>
      <c r="F5" s="645" t="s">
        <v>80</v>
      </c>
    </row>
    <row r="6" spans="1:51" s="147" customFormat="1" ht="49.5" customHeight="1" thickTop="1">
      <c r="A6" s="646">
        <v>1</v>
      </c>
      <c r="B6" s="647" t="s">
        <v>571</v>
      </c>
      <c r="C6" s="647" t="s">
        <v>571</v>
      </c>
      <c r="D6" s="647" t="s">
        <v>572</v>
      </c>
      <c r="E6" s="648">
        <v>44256</v>
      </c>
      <c r="F6" s="33" t="s">
        <v>529</v>
      </c>
    </row>
    <row r="7" spans="1:51" s="117" customFormat="1" ht="30">
      <c r="A7" s="646">
        <v>2</v>
      </c>
      <c r="B7" s="647" t="s">
        <v>1028</v>
      </c>
      <c r="C7" s="649" t="s">
        <v>1028</v>
      </c>
      <c r="D7" s="32" t="s">
        <v>1029</v>
      </c>
      <c r="E7" s="648">
        <v>44253</v>
      </c>
      <c r="F7" s="33" t="s">
        <v>529</v>
      </c>
    </row>
    <row r="8" spans="1:51" s="19" customFormat="1" ht="45" customHeight="1">
      <c r="A8" s="646">
        <v>3</v>
      </c>
      <c r="B8" s="32" t="s">
        <v>998</v>
      </c>
      <c r="C8" s="650" t="s">
        <v>1030</v>
      </c>
      <c r="D8" s="32" t="s">
        <v>999</v>
      </c>
      <c r="E8" s="651">
        <v>44377</v>
      </c>
      <c r="F8" s="33" t="s">
        <v>529</v>
      </c>
    </row>
    <row r="9" spans="1:51" s="19" customFormat="1" ht="60">
      <c r="A9" s="646">
        <v>4</v>
      </c>
      <c r="B9" s="647" t="s">
        <v>530</v>
      </c>
      <c r="C9" s="647" t="s">
        <v>531</v>
      </c>
      <c r="D9" s="647" t="s">
        <v>532</v>
      </c>
      <c r="E9" s="651">
        <v>44377</v>
      </c>
      <c r="F9" s="33" t="s">
        <v>529</v>
      </c>
    </row>
    <row r="10" spans="1:51" s="19" customFormat="1" ht="45">
      <c r="A10" s="646">
        <v>5</v>
      </c>
      <c r="B10" s="647" t="s">
        <v>533</v>
      </c>
      <c r="C10" s="32" t="s">
        <v>1000</v>
      </c>
      <c r="D10" s="32" t="s">
        <v>1001</v>
      </c>
      <c r="E10" s="651">
        <v>44286</v>
      </c>
      <c r="F10" s="33" t="s">
        <v>529</v>
      </c>
    </row>
    <row r="11" spans="1:51" s="19" customFormat="1" ht="60">
      <c r="A11" s="646">
        <v>6</v>
      </c>
      <c r="B11" s="647" t="s">
        <v>534</v>
      </c>
      <c r="C11" s="32" t="s">
        <v>1018</v>
      </c>
      <c r="D11" s="32" t="s">
        <v>1019</v>
      </c>
      <c r="E11" s="651">
        <v>44377</v>
      </c>
      <c r="F11" s="33" t="s">
        <v>529</v>
      </c>
    </row>
    <row r="12" spans="1:51" s="18" customFormat="1" ht="45">
      <c r="A12" s="646">
        <v>7</v>
      </c>
      <c r="B12" s="652" t="s">
        <v>535</v>
      </c>
      <c r="C12" s="650" t="s">
        <v>1020</v>
      </c>
      <c r="D12" s="650" t="s">
        <v>1021</v>
      </c>
      <c r="E12" s="651">
        <v>44377</v>
      </c>
      <c r="F12" s="33" t="s">
        <v>536</v>
      </c>
    </row>
    <row r="13" spans="1:51" s="18" customFormat="1" ht="45">
      <c r="A13" s="646">
        <v>8</v>
      </c>
      <c r="B13" s="652" t="s">
        <v>535</v>
      </c>
      <c r="C13" s="650" t="s">
        <v>1022</v>
      </c>
      <c r="D13" s="650" t="s">
        <v>1002</v>
      </c>
      <c r="E13" s="651">
        <v>44469</v>
      </c>
      <c r="F13" s="33" t="s">
        <v>536</v>
      </c>
    </row>
    <row r="14" spans="1:51" s="19" customFormat="1" ht="60">
      <c r="A14" s="646">
        <v>9</v>
      </c>
      <c r="B14" s="647" t="s">
        <v>537</v>
      </c>
      <c r="C14" s="32" t="s">
        <v>538</v>
      </c>
      <c r="D14" s="32" t="s">
        <v>539</v>
      </c>
      <c r="E14" s="653">
        <v>44286</v>
      </c>
      <c r="F14" s="33" t="s">
        <v>1023</v>
      </c>
    </row>
    <row r="15" spans="1:51" s="19" customFormat="1" ht="75">
      <c r="A15" s="646">
        <v>10</v>
      </c>
      <c r="B15" s="647" t="s">
        <v>1003</v>
      </c>
      <c r="C15" s="32" t="s">
        <v>1004</v>
      </c>
      <c r="D15" s="32" t="s">
        <v>1005</v>
      </c>
      <c r="E15" s="653">
        <v>44286</v>
      </c>
      <c r="F15" s="33" t="s">
        <v>540</v>
      </c>
    </row>
    <row r="16" spans="1:51" s="19" customFormat="1" ht="75">
      <c r="A16" s="646">
        <v>11</v>
      </c>
      <c r="B16" s="647" t="s">
        <v>541</v>
      </c>
      <c r="C16" s="649" t="s">
        <v>1006</v>
      </c>
      <c r="D16" s="32" t="s">
        <v>1007</v>
      </c>
      <c r="E16" s="648">
        <v>44316</v>
      </c>
      <c r="F16" s="33" t="s">
        <v>1008</v>
      </c>
    </row>
    <row r="17" spans="1:8" s="19" customFormat="1" ht="75">
      <c r="A17" s="646">
        <v>12</v>
      </c>
      <c r="B17" s="647" t="s">
        <v>541</v>
      </c>
      <c r="C17" s="32" t="s">
        <v>1024</v>
      </c>
      <c r="D17" s="32" t="s">
        <v>543</v>
      </c>
      <c r="E17" s="648">
        <v>44270</v>
      </c>
      <c r="F17" s="33" t="s">
        <v>542</v>
      </c>
    </row>
    <row r="18" spans="1:8" ht="60">
      <c r="A18" s="646">
        <v>13</v>
      </c>
      <c r="B18" s="647" t="s">
        <v>573</v>
      </c>
      <c r="C18" s="649" t="s">
        <v>575</v>
      </c>
      <c r="D18" s="649" t="s">
        <v>574</v>
      </c>
      <c r="E18" s="648">
        <v>44392</v>
      </c>
      <c r="F18" s="33" t="s">
        <v>536</v>
      </c>
    </row>
    <row r="19" spans="1:8" ht="75">
      <c r="A19" s="646">
        <v>14</v>
      </c>
      <c r="B19" s="647" t="s">
        <v>1025</v>
      </c>
      <c r="C19" s="649" t="s">
        <v>1026</v>
      </c>
      <c r="D19" s="649" t="s">
        <v>1009</v>
      </c>
      <c r="E19" s="648">
        <v>44498</v>
      </c>
      <c r="F19" s="33" t="s">
        <v>1010</v>
      </c>
      <c r="H19" s="17"/>
    </row>
    <row r="20" spans="1:8" ht="45">
      <c r="A20" s="646">
        <v>15</v>
      </c>
      <c r="B20" s="647" t="s">
        <v>1011</v>
      </c>
      <c r="C20" s="649" t="s">
        <v>1031</v>
      </c>
      <c r="D20" s="649" t="s">
        <v>1032</v>
      </c>
      <c r="E20" s="648">
        <v>44316</v>
      </c>
      <c r="F20" s="33" t="s">
        <v>1012</v>
      </c>
    </row>
    <row r="21" spans="1:8" ht="30">
      <c r="A21" s="646">
        <v>16</v>
      </c>
      <c r="B21" s="647" t="s">
        <v>1013</v>
      </c>
      <c r="C21" s="649" t="s">
        <v>1014</v>
      </c>
      <c r="D21" s="649" t="s">
        <v>1015</v>
      </c>
      <c r="E21" s="648">
        <v>44500</v>
      </c>
      <c r="F21" s="33" t="s">
        <v>1016</v>
      </c>
    </row>
    <row r="22" spans="1:8" ht="45">
      <c r="A22" s="646">
        <v>17</v>
      </c>
      <c r="B22" s="647" t="s">
        <v>576</v>
      </c>
      <c r="C22" s="649" t="s">
        <v>577</v>
      </c>
      <c r="D22" s="649" t="s">
        <v>578</v>
      </c>
      <c r="E22" s="648">
        <v>44498</v>
      </c>
      <c r="F22" s="33" t="s">
        <v>1016</v>
      </c>
    </row>
    <row r="23" spans="1:8" ht="45">
      <c r="A23" s="646">
        <v>18</v>
      </c>
      <c r="B23" s="647" t="s">
        <v>579</v>
      </c>
      <c r="C23" s="649" t="s">
        <v>579</v>
      </c>
      <c r="D23" s="649" t="s">
        <v>1027</v>
      </c>
      <c r="E23" s="648">
        <v>44439</v>
      </c>
      <c r="F23" s="33" t="s">
        <v>1017</v>
      </c>
    </row>
  </sheetData>
  <mergeCells count="2">
    <mergeCell ref="A1:F1"/>
    <mergeCell ref="A2:F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11"/>
  <sheetViews>
    <sheetView topLeftCell="A13" workbookViewId="0">
      <selection activeCell="D37" sqref="D37"/>
    </sheetView>
  </sheetViews>
  <sheetFormatPr baseColWidth="10" defaultColWidth="11.42578125" defaultRowHeight="15"/>
  <cols>
    <col min="1" max="1" width="9.7109375" style="150" customWidth="1"/>
    <col min="2" max="2" width="23.140625" style="26" hidden="1" customWidth="1"/>
    <col min="3" max="3" width="50.85546875" style="150" customWidth="1"/>
    <col min="4" max="4" width="46" style="150" customWidth="1"/>
    <col min="5" max="5" width="34.7109375" style="150" customWidth="1"/>
    <col min="6" max="6" width="18" style="150" customWidth="1"/>
    <col min="7" max="7" width="25.42578125" style="150" customWidth="1"/>
    <col min="8" max="16384" width="11.42578125" style="150"/>
  </cols>
  <sheetData>
    <row r="1" spans="1:58" ht="18">
      <c r="A1" s="861" t="s">
        <v>0</v>
      </c>
      <c r="B1" s="861"/>
      <c r="C1" s="861"/>
      <c r="D1" s="861"/>
      <c r="E1" s="861"/>
      <c r="F1" s="861"/>
      <c r="G1" s="861"/>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row>
    <row r="2" spans="1:58" ht="15.75">
      <c r="A2" s="972" t="s">
        <v>997</v>
      </c>
      <c r="B2" s="972"/>
      <c r="C2" s="972"/>
      <c r="D2" s="972"/>
      <c r="E2" s="972"/>
      <c r="F2" s="972"/>
      <c r="G2" s="972"/>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row>
    <row r="3" spans="1:58">
      <c r="A3" s="1"/>
      <c r="B3" s="2"/>
      <c r="C3" s="1"/>
      <c r="D3" s="1"/>
      <c r="E3" s="1"/>
      <c r="F3" s="1"/>
      <c r="G3" s="1"/>
    </row>
    <row r="4" spans="1:58">
      <c r="A4" s="2"/>
      <c r="B4" s="2"/>
      <c r="C4" s="1"/>
      <c r="D4" s="1"/>
      <c r="E4" s="1"/>
      <c r="F4" s="1"/>
      <c r="G4" s="1"/>
    </row>
    <row r="5" spans="1:58" ht="34.5" customHeight="1" thickBot="1">
      <c r="A5" s="654" t="s">
        <v>936</v>
      </c>
      <c r="B5" s="655" t="s">
        <v>81</v>
      </c>
      <c r="C5" s="655" t="s">
        <v>76</v>
      </c>
      <c r="D5" s="655" t="s">
        <v>77</v>
      </c>
      <c r="E5" s="655" t="s">
        <v>78</v>
      </c>
      <c r="F5" s="655" t="s">
        <v>79</v>
      </c>
      <c r="G5" s="656" t="s">
        <v>80</v>
      </c>
    </row>
    <row r="6" spans="1:58" ht="75.75" thickTop="1">
      <c r="A6" s="31">
        <v>1</v>
      </c>
      <c r="B6" s="650"/>
      <c r="C6" s="657" t="s">
        <v>544</v>
      </c>
      <c r="D6" s="650" t="s">
        <v>1037</v>
      </c>
      <c r="E6" s="650" t="s">
        <v>1038</v>
      </c>
      <c r="F6" s="651">
        <v>44255</v>
      </c>
      <c r="G6" s="33" t="s">
        <v>529</v>
      </c>
    </row>
    <row r="7" spans="1:58" ht="60">
      <c r="A7" s="31">
        <v>2</v>
      </c>
      <c r="B7" s="650"/>
      <c r="C7" s="657" t="s">
        <v>545</v>
      </c>
      <c r="D7" s="658" t="s">
        <v>1034</v>
      </c>
      <c r="E7" s="650" t="s">
        <v>1035</v>
      </c>
      <c r="F7" s="651">
        <v>44253</v>
      </c>
      <c r="G7" s="33" t="s">
        <v>529</v>
      </c>
    </row>
    <row r="8" spans="1:58" ht="45">
      <c r="A8" s="31">
        <v>3</v>
      </c>
      <c r="B8" s="650"/>
      <c r="C8" s="657" t="s">
        <v>546</v>
      </c>
      <c r="D8" s="650" t="s">
        <v>547</v>
      </c>
      <c r="E8" s="650" t="s">
        <v>548</v>
      </c>
      <c r="F8" s="651">
        <v>44286</v>
      </c>
      <c r="G8" s="33" t="s">
        <v>529</v>
      </c>
    </row>
    <row r="9" spans="1:58" ht="60">
      <c r="A9" s="31">
        <v>4</v>
      </c>
      <c r="B9" s="650"/>
      <c r="C9" s="657" t="s">
        <v>549</v>
      </c>
      <c r="D9" s="650" t="s">
        <v>580</v>
      </c>
      <c r="E9" s="650" t="s">
        <v>581</v>
      </c>
      <c r="F9" s="651">
        <v>44286</v>
      </c>
      <c r="G9" s="33" t="s">
        <v>529</v>
      </c>
    </row>
    <row r="10" spans="1:58" ht="45">
      <c r="A10" s="31">
        <v>5</v>
      </c>
      <c r="B10" s="659"/>
      <c r="C10" s="657" t="s">
        <v>582</v>
      </c>
      <c r="D10" s="650" t="s">
        <v>1036</v>
      </c>
      <c r="E10" s="650" t="s">
        <v>1033</v>
      </c>
      <c r="F10" s="651">
        <v>44408</v>
      </c>
      <c r="G10" s="33" t="s">
        <v>529</v>
      </c>
    </row>
    <row r="11" spans="1:58" ht="60">
      <c r="A11" s="31">
        <v>6</v>
      </c>
      <c r="B11" s="659"/>
      <c r="C11" s="657" t="s">
        <v>583</v>
      </c>
      <c r="D11" s="650" t="s">
        <v>584</v>
      </c>
      <c r="E11" s="650" t="s">
        <v>585</v>
      </c>
      <c r="F11" s="651">
        <v>44408</v>
      </c>
      <c r="G11" s="33" t="s">
        <v>529</v>
      </c>
    </row>
  </sheetData>
  <mergeCells count="2">
    <mergeCell ref="A1:G1"/>
    <mergeCell ref="A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
  <sheetViews>
    <sheetView topLeftCell="A14" workbookViewId="0">
      <selection activeCell="E26" sqref="E26"/>
    </sheetView>
  </sheetViews>
  <sheetFormatPr baseColWidth="10" defaultRowHeight="28.5"/>
  <cols>
    <col min="1" max="1" width="15" style="16" customWidth="1"/>
    <col min="2" max="2" width="33.85546875" style="16" customWidth="1"/>
    <col min="3" max="3" width="15.140625" style="16" customWidth="1"/>
    <col min="4" max="4" width="13.42578125" style="6" customWidth="1"/>
    <col min="5" max="5" width="24.140625" style="16" customWidth="1"/>
    <col min="6" max="6" width="42.7109375" style="16" customWidth="1"/>
    <col min="7" max="7" width="6.28515625" style="7" customWidth="1"/>
    <col min="8" max="8" width="28.28515625" style="16" customWidth="1"/>
    <col min="9" max="9" width="18.7109375" style="16" customWidth="1"/>
    <col min="10" max="10" width="23" style="16" customWidth="1"/>
    <col min="11" max="11" width="20" style="16" customWidth="1"/>
    <col min="12" max="16384" width="11.42578125" style="16"/>
  </cols>
  <sheetData>
    <row r="1" spans="1:15" ht="26.25" customHeight="1">
      <c r="A1" s="725" t="s">
        <v>8</v>
      </c>
      <c r="B1" s="725"/>
      <c r="C1" s="725"/>
      <c r="D1" s="725"/>
      <c r="E1" s="725"/>
      <c r="F1" s="725"/>
      <c r="G1" s="725"/>
      <c r="H1" s="725"/>
      <c r="I1" s="725"/>
      <c r="J1" s="725"/>
      <c r="K1" s="725"/>
    </row>
    <row r="2" spans="1:15" ht="26.25" customHeight="1">
      <c r="A2" s="726" t="s">
        <v>550</v>
      </c>
      <c r="B2" s="726"/>
      <c r="C2" s="726"/>
      <c r="D2" s="726"/>
      <c r="E2" s="726"/>
      <c r="F2" s="726"/>
      <c r="G2" s="726"/>
      <c r="H2" s="726"/>
      <c r="I2" s="726"/>
      <c r="J2" s="726"/>
      <c r="K2" s="726"/>
    </row>
    <row r="3" spans="1:15" ht="26.25" customHeight="1" thickBot="1"/>
    <row r="4" spans="1:15" ht="32.25" customHeight="1" thickBot="1">
      <c r="A4" s="787" t="s">
        <v>9</v>
      </c>
      <c r="B4" s="788"/>
      <c r="C4" s="789" t="s">
        <v>10</v>
      </c>
      <c r="D4" s="791" t="s">
        <v>11</v>
      </c>
      <c r="E4" s="791"/>
      <c r="F4" s="791"/>
      <c r="G4" s="792" t="s">
        <v>12</v>
      </c>
      <c r="H4" s="793"/>
      <c r="I4" s="796" t="s">
        <v>2</v>
      </c>
      <c r="J4" s="798" t="s">
        <v>5</v>
      </c>
      <c r="K4" s="798" t="s">
        <v>74</v>
      </c>
    </row>
    <row r="5" spans="1:15" ht="38.25" customHeight="1">
      <c r="A5" s="8" t="s">
        <v>13</v>
      </c>
      <c r="B5" s="9" t="s">
        <v>14</v>
      </c>
      <c r="C5" s="790"/>
      <c r="D5" s="10" t="s">
        <v>15</v>
      </c>
      <c r="E5" s="123" t="s">
        <v>16</v>
      </c>
      <c r="F5" s="123" t="s">
        <v>17</v>
      </c>
      <c r="G5" s="794"/>
      <c r="H5" s="795"/>
      <c r="I5" s="797"/>
      <c r="J5" s="799"/>
      <c r="K5" s="799"/>
    </row>
    <row r="6" spans="1:15" s="118" customFormat="1" ht="51.75" customHeight="1">
      <c r="A6" s="782" t="s">
        <v>21</v>
      </c>
      <c r="B6" s="783" t="s">
        <v>22</v>
      </c>
      <c r="C6" s="784"/>
      <c r="D6" s="749" t="s">
        <v>23</v>
      </c>
      <c r="E6" s="747" t="s">
        <v>24</v>
      </c>
      <c r="F6" s="747" t="s">
        <v>551</v>
      </c>
      <c r="G6" s="748">
        <v>1</v>
      </c>
      <c r="H6" s="749" t="s">
        <v>552</v>
      </c>
      <c r="I6" s="747" t="s">
        <v>553</v>
      </c>
      <c r="J6" s="136" t="s">
        <v>554</v>
      </c>
      <c r="K6" s="750">
        <v>44196</v>
      </c>
      <c r="L6" s="764" t="e">
        <v>#VALUE!</v>
      </c>
      <c r="M6" s="766">
        <v>0.5</v>
      </c>
      <c r="N6" s="768" t="e">
        <v>#VALUE!</v>
      </c>
      <c r="O6" s="752"/>
    </row>
    <row r="7" spans="1:15" s="118" customFormat="1" ht="51.75" customHeight="1">
      <c r="A7" s="774"/>
      <c r="B7" s="777"/>
      <c r="C7" s="779"/>
      <c r="D7" s="746"/>
      <c r="E7" s="742"/>
      <c r="F7" s="742"/>
      <c r="G7" s="744"/>
      <c r="H7" s="746"/>
      <c r="I7" s="742"/>
      <c r="J7" s="137">
        <v>22653999400</v>
      </c>
      <c r="K7" s="751"/>
      <c r="L7" s="765"/>
      <c r="M7" s="767"/>
      <c r="N7" s="769"/>
      <c r="O7" s="753"/>
    </row>
    <row r="8" spans="1:15" s="118" customFormat="1" ht="83.25" customHeight="1">
      <c r="A8" s="774"/>
      <c r="B8" s="776" t="s">
        <v>22</v>
      </c>
      <c r="C8" s="778"/>
      <c r="D8" s="745" t="s">
        <v>23</v>
      </c>
      <c r="E8" s="741" t="s">
        <v>24</v>
      </c>
      <c r="F8" s="785" t="s">
        <v>25</v>
      </c>
      <c r="G8" s="743">
        <v>2</v>
      </c>
      <c r="H8" s="745" t="s">
        <v>26</v>
      </c>
      <c r="I8" s="741" t="s">
        <v>27</v>
      </c>
      <c r="J8" s="132" t="s">
        <v>136</v>
      </c>
      <c r="K8" s="750">
        <v>44196</v>
      </c>
      <c r="L8" s="754" t="e">
        <v>#VALUE!</v>
      </c>
      <c r="M8" s="756">
        <v>0.5</v>
      </c>
      <c r="N8" s="758" t="e">
        <v>#VALUE!</v>
      </c>
      <c r="O8" s="752"/>
    </row>
    <row r="9" spans="1:15" s="118" customFormat="1" ht="35.25" customHeight="1">
      <c r="A9" s="774"/>
      <c r="B9" s="777"/>
      <c r="C9" s="779"/>
      <c r="D9" s="746"/>
      <c r="E9" s="742"/>
      <c r="F9" s="786"/>
      <c r="G9" s="744"/>
      <c r="H9" s="746"/>
      <c r="I9" s="742"/>
      <c r="J9" s="137">
        <v>26477998200</v>
      </c>
      <c r="K9" s="751"/>
      <c r="L9" s="755"/>
      <c r="M9" s="757"/>
      <c r="N9" s="759"/>
      <c r="O9" s="753"/>
    </row>
    <row r="10" spans="1:15" s="118" customFormat="1" ht="35.25" customHeight="1">
      <c r="A10" s="774"/>
      <c r="B10" s="776" t="s">
        <v>22</v>
      </c>
      <c r="C10" s="778"/>
      <c r="D10" s="745" t="s">
        <v>23</v>
      </c>
      <c r="E10" s="741" t="s">
        <v>24</v>
      </c>
      <c r="F10" s="741" t="s">
        <v>555</v>
      </c>
      <c r="G10" s="743">
        <v>3</v>
      </c>
      <c r="H10" s="745" t="s">
        <v>556</v>
      </c>
      <c r="I10" s="741" t="s">
        <v>557</v>
      </c>
      <c r="J10" s="132" t="s">
        <v>558</v>
      </c>
      <c r="K10" s="750">
        <v>44196</v>
      </c>
      <c r="L10" s="754" t="e">
        <v>#VALUE!</v>
      </c>
      <c r="M10" s="756">
        <v>0.5</v>
      </c>
      <c r="N10" s="758" t="e">
        <v>#VALUE!</v>
      </c>
      <c r="O10" s="762"/>
    </row>
    <row r="11" spans="1:15" s="118" customFormat="1" ht="39.75" customHeight="1">
      <c r="A11" s="774"/>
      <c r="B11" s="777"/>
      <c r="C11" s="779"/>
      <c r="D11" s="746"/>
      <c r="E11" s="742"/>
      <c r="F11" s="742"/>
      <c r="G11" s="744"/>
      <c r="H11" s="746"/>
      <c r="I11" s="742"/>
      <c r="J11" s="137">
        <v>6612999560</v>
      </c>
      <c r="K11" s="751"/>
      <c r="L11" s="755"/>
      <c r="M11" s="757"/>
      <c r="N11" s="759"/>
      <c r="O11" s="763"/>
    </row>
    <row r="12" spans="1:15" s="118" customFormat="1" ht="39.75" customHeight="1">
      <c r="A12" s="138" t="s">
        <v>21</v>
      </c>
      <c r="B12" s="126" t="s">
        <v>28</v>
      </c>
      <c r="C12" s="140"/>
      <c r="D12" s="134" t="s">
        <v>29</v>
      </c>
      <c r="E12" s="127" t="s">
        <v>30</v>
      </c>
      <c r="F12" s="127" t="s">
        <v>31</v>
      </c>
      <c r="G12" s="128">
        <v>4</v>
      </c>
      <c r="H12" s="127" t="s">
        <v>32</v>
      </c>
      <c r="I12" s="127" t="s">
        <v>565</v>
      </c>
      <c r="J12" s="133" t="s">
        <v>137</v>
      </c>
      <c r="K12" s="145">
        <v>44196</v>
      </c>
      <c r="L12" s="139">
        <v>0</v>
      </c>
      <c r="M12" s="130">
        <v>0</v>
      </c>
      <c r="N12" s="129">
        <v>0</v>
      </c>
      <c r="O12" s="131"/>
    </row>
    <row r="13" spans="1:15" s="118" customFormat="1" ht="48" customHeight="1">
      <c r="A13" s="774" t="s">
        <v>34</v>
      </c>
      <c r="B13" s="776" t="s">
        <v>35</v>
      </c>
      <c r="C13" s="778"/>
      <c r="D13" s="745" t="s">
        <v>29</v>
      </c>
      <c r="E13" s="745" t="s">
        <v>30</v>
      </c>
      <c r="F13" s="741" t="s">
        <v>36</v>
      </c>
      <c r="G13" s="743">
        <v>5</v>
      </c>
      <c r="H13" s="745" t="s">
        <v>37</v>
      </c>
      <c r="I13" s="741" t="s">
        <v>38</v>
      </c>
      <c r="J13" s="132" t="s">
        <v>138</v>
      </c>
      <c r="K13" s="750">
        <v>44196</v>
      </c>
      <c r="L13" s="754" t="e">
        <v>#VALUE!</v>
      </c>
      <c r="M13" s="756">
        <v>0.5</v>
      </c>
      <c r="N13" s="758" t="e">
        <v>#VALUE!</v>
      </c>
      <c r="O13" s="760"/>
    </row>
    <row r="14" spans="1:15" s="118" customFormat="1" ht="48" customHeight="1">
      <c r="A14" s="774"/>
      <c r="B14" s="777"/>
      <c r="C14" s="779"/>
      <c r="D14" s="746"/>
      <c r="E14" s="746"/>
      <c r="F14" s="742"/>
      <c r="G14" s="744"/>
      <c r="H14" s="746"/>
      <c r="I14" s="742"/>
      <c r="J14" s="141">
        <v>3456</v>
      </c>
      <c r="K14" s="751"/>
      <c r="L14" s="755"/>
      <c r="M14" s="757"/>
      <c r="N14" s="759"/>
      <c r="O14" s="761"/>
    </row>
    <row r="15" spans="1:15" s="118" customFormat="1" ht="45" customHeight="1">
      <c r="A15" s="774" t="s">
        <v>39</v>
      </c>
      <c r="B15" s="776" t="s">
        <v>40</v>
      </c>
      <c r="C15" s="778"/>
      <c r="D15" s="745" t="s">
        <v>41</v>
      </c>
      <c r="E15" s="741" t="s">
        <v>42</v>
      </c>
      <c r="F15" s="741" t="s">
        <v>43</v>
      </c>
      <c r="G15" s="743">
        <v>6</v>
      </c>
      <c r="H15" s="745" t="s">
        <v>44</v>
      </c>
      <c r="I15" s="741" t="s">
        <v>45</v>
      </c>
      <c r="J15" s="132" t="s">
        <v>139</v>
      </c>
      <c r="K15" s="750">
        <v>44196</v>
      </c>
      <c r="L15" s="754" t="e">
        <v>#VALUE!</v>
      </c>
      <c r="M15" s="756">
        <v>1</v>
      </c>
      <c r="N15" s="758" t="e">
        <v>#VALUE!</v>
      </c>
      <c r="O15" s="772"/>
    </row>
    <row r="16" spans="1:15" s="118" customFormat="1" ht="45" customHeight="1">
      <c r="A16" s="774"/>
      <c r="B16" s="777"/>
      <c r="C16" s="779"/>
      <c r="D16" s="746"/>
      <c r="E16" s="742"/>
      <c r="F16" s="742"/>
      <c r="G16" s="744"/>
      <c r="H16" s="746"/>
      <c r="I16" s="742"/>
      <c r="J16" s="137" t="s">
        <v>140</v>
      </c>
      <c r="K16" s="751"/>
      <c r="L16" s="755"/>
      <c r="M16" s="757"/>
      <c r="N16" s="759"/>
      <c r="O16" s="773"/>
    </row>
    <row r="17" spans="1:21" s="119" customFormat="1">
      <c r="A17" s="774" t="s">
        <v>21</v>
      </c>
      <c r="B17" s="776" t="s">
        <v>28</v>
      </c>
      <c r="C17" s="778"/>
      <c r="D17" s="745" t="s">
        <v>41</v>
      </c>
      <c r="E17" s="741" t="s">
        <v>42</v>
      </c>
      <c r="F17" s="741" t="s">
        <v>559</v>
      </c>
      <c r="G17" s="743">
        <v>7</v>
      </c>
      <c r="H17" s="745" t="s">
        <v>560</v>
      </c>
      <c r="I17" s="741" t="s">
        <v>561</v>
      </c>
      <c r="J17" s="132" t="s">
        <v>562</v>
      </c>
      <c r="K17" s="750">
        <v>44196</v>
      </c>
      <c r="L17" s="754" t="e">
        <v>#VALUE!</v>
      </c>
      <c r="M17" s="756">
        <v>0.04</v>
      </c>
      <c r="N17" s="758" t="e">
        <v>#VALUE!</v>
      </c>
      <c r="O17" s="770"/>
      <c r="P17" s="125"/>
      <c r="Q17" s="125"/>
      <c r="R17" s="125"/>
      <c r="S17" s="125"/>
      <c r="T17" s="125"/>
      <c r="U17" s="125"/>
    </row>
    <row r="18" spans="1:21" s="118" customFormat="1" ht="40.5" customHeight="1">
      <c r="A18" s="774"/>
      <c r="B18" s="777"/>
      <c r="C18" s="779"/>
      <c r="D18" s="746"/>
      <c r="E18" s="742"/>
      <c r="F18" s="742"/>
      <c r="G18" s="744"/>
      <c r="H18" s="746"/>
      <c r="I18" s="742"/>
      <c r="J18" s="141">
        <v>1</v>
      </c>
      <c r="K18" s="751"/>
      <c r="L18" s="755"/>
      <c r="M18" s="757"/>
      <c r="N18" s="759"/>
      <c r="O18" s="771"/>
      <c r="P18" s="125"/>
      <c r="Q18" s="125"/>
      <c r="R18" s="125"/>
      <c r="S18" s="125"/>
      <c r="T18" s="125"/>
      <c r="U18" s="125"/>
    </row>
    <row r="19" spans="1:21" s="118" customFormat="1" ht="40.5" customHeight="1">
      <c r="A19" s="774" t="s">
        <v>46</v>
      </c>
      <c r="B19" s="776" t="s">
        <v>47</v>
      </c>
      <c r="C19" s="778"/>
      <c r="D19" s="745" t="s">
        <v>48</v>
      </c>
      <c r="E19" s="780" t="s">
        <v>75</v>
      </c>
      <c r="F19" s="741" t="s">
        <v>49</v>
      </c>
      <c r="G19" s="743">
        <v>8</v>
      </c>
      <c r="H19" s="745" t="s">
        <v>50</v>
      </c>
      <c r="I19" s="741" t="s">
        <v>51</v>
      </c>
      <c r="J19" s="132" t="s">
        <v>141</v>
      </c>
      <c r="K19" s="750">
        <v>44196</v>
      </c>
      <c r="L19" s="142" t="e">
        <v>#VALUE!</v>
      </c>
      <c r="M19" s="756">
        <v>0.04</v>
      </c>
      <c r="N19" s="758" t="e">
        <v>#VALUE!</v>
      </c>
      <c r="O19" s="772"/>
      <c r="P19" s="125"/>
      <c r="Q19" s="125"/>
      <c r="R19" s="125"/>
      <c r="S19" s="125"/>
      <c r="T19" s="125"/>
      <c r="U19" s="125"/>
    </row>
    <row r="20" spans="1:21" ht="15">
      <c r="A20" s="774"/>
      <c r="B20" s="777"/>
      <c r="C20" s="779"/>
      <c r="D20" s="746"/>
      <c r="E20" s="781"/>
      <c r="F20" s="742"/>
      <c r="G20" s="744"/>
      <c r="H20" s="746"/>
      <c r="I20" s="742"/>
      <c r="J20" s="144">
        <v>0.75</v>
      </c>
      <c r="K20" s="751"/>
      <c r="L20" s="139" t="e">
        <v>#VALUE!</v>
      </c>
      <c r="M20" s="757">
        <v>0.04</v>
      </c>
      <c r="N20" s="759" t="e">
        <v>#VALUE!</v>
      </c>
      <c r="O20" s="773"/>
      <c r="P20" s="125"/>
      <c r="Q20" s="125"/>
      <c r="R20" s="125"/>
      <c r="S20" s="125"/>
      <c r="T20" s="125"/>
      <c r="U20" s="125"/>
    </row>
    <row r="21" spans="1:21" ht="48">
      <c r="A21" s="774" t="s">
        <v>21</v>
      </c>
      <c r="B21" s="776" t="s">
        <v>52</v>
      </c>
      <c r="C21" s="778"/>
      <c r="D21" s="745" t="s">
        <v>48</v>
      </c>
      <c r="E21" s="741" t="s">
        <v>53</v>
      </c>
      <c r="F21" s="741" t="s">
        <v>54</v>
      </c>
      <c r="G21" s="743">
        <v>9</v>
      </c>
      <c r="H21" s="745" t="s">
        <v>55</v>
      </c>
      <c r="I21" s="741" t="s">
        <v>56</v>
      </c>
      <c r="J21" s="143" t="s">
        <v>142</v>
      </c>
      <c r="K21" s="750">
        <v>44196</v>
      </c>
      <c r="L21" s="754" t="e">
        <v>#VALUE!</v>
      </c>
      <c r="M21" s="756">
        <v>0.04</v>
      </c>
      <c r="N21" s="758" t="e">
        <v>#VALUE!</v>
      </c>
      <c r="O21" s="772"/>
      <c r="P21" s="125"/>
      <c r="Q21" s="125"/>
      <c r="R21" s="125"/>
      <c r="S21" s="125"/>
      <c r="T21" s="125"/>
      <c r="U21" s="125"/>
    </row>
    <row r="22" spans="1:21" ht="48">
      <c r="A22" s="775"/>
      <c r="B22" s="777"/>
      <c r="C22" s="779"/>
      <c r="D22" s="746"/>
      <c r="E22" s="742"/>
      <c r="F22" s="742"/>
      <c r="G22" s="744"/>
      <c r="H22" s="746"/>
      <c r="I22" s="742"/>
      <c r="J22" s="135" t="s">
        <v>143</v>
      </c>
      <c r="K22" s="751"/>
      <c r="L22" s="755"/>
      <c r="M22" s="757"/>
      <c r="N22" s="759"/>
      <c r="O22" s="773"/>
      <c r="P22" s="125"/>
      <c r="Q22" s="125"/>
      <c r="R22" s="125"/>
      <c r="S22" s="125"/>
      <c r="T22" s="125"/>
      <c r="U22" s="125"/>
    </row>
  </sheetData>
  <mergeCells count="118">
    <mergeCell ref="A1:K1"/>
    <mergeCell ref="A2:K2"/>
    <mergeCell ref="A4:B4"/>
    <mergeCell ref="C4:C5"/>
    <mergeCell ref="D4:F4"/>
    <mergeCell ref="G4:H5"/>
    <mergeCell ref="I4:I5"/>
    <mergeCell ref="J4:J5"/>
    <mergeCell ref="K4:K5"/>
    <mergeCell ref="I10:I11"/>
    <mergeCell ref="A6:A11"/>
    <mergeCell ref="B6:B7"/>
    <mergeCell ref="B8:B9"/>
    <mergeCell ref="D6:D7"/>
    <mergeCell ref="D8:D9"/>
    <mergeCell ref="C6:C7"/>
    <mergeCell ref="G8:G9"/>
    <mergeCell ref="H8:H9"/>
    <mergeCell ref="F8:F9"/>
    <mergeCell ref="C8:C9"/>
    <mergeCell ref="E8:E9"/>
    <mergeCell ref="I8:I9"/>
    <mergeCell ref="I6:I7"/>
    <mergeCell ref="A13:A14"/>
    <mergeCell ref="B13:B14"/>
    <mergeCell ref="C13:C14"/>
    <mergeCell ref="D13:D14"/>
    <mergeCell ref="B10:B11"/>
    <mergeCell ref="C10:C11"/>
    <mergeCell ref="D10:D11"/>
    <mergeCell ref="E10:E11"/>
    <mergeCell ref="F10:F11"/>
    <mergeCell ref="B15:B16"/>
    <mergeCell ref="B17:B18"/>
    <mergeCell ref="D15:D16"/>
    <mergeCell ref="D17:D18"/>
    <mergeCell ref="A15:A16"/>
    <mergeCell ref="A17:A18"/>
    <mergeCell ref="A19:A20"/>
    <mergeCell ref="C15:C16"/>
    <mergeCell ref="C17:C18"/>
    <mergeCell ref="A21:A22"/>
    <mergeCell ref="B21:B22"/>
    <mergeCell ref="C21:C22"/>
    <mergeCell ref="D21:D22"/>
    <mergeCell ref="E21:E22"/>
    <mergeCell ref="F21:F22"/>
    <mergeCell ref="G21:G22"/>
    <mergeCell ref="K21:K22"/>
    <mergeCell ref="B19:B20"/>
    <mergeCell ref="D19:D20"/>
    <mergeCell ref="C19:C20"/>
    <mergeCell ref="E19:E20"/>
    <mergeCell ref="F19:F20"/>
    <mergeCell ref="G19:G20"/>
    <mergeCell ref="K19:K20"/>
    <mergeCell ref="N15:N16"/>
    <mergeCell ref="L17:L18"/>
    <mergeCell ref="M17:M18"/>
    <mergeCell ref="N17:N18"/>
    <mergeCell ref="O17:O18"/>
    <mergeCell ref="O19:O20"/>
    <mergeCell ref="M19:M20"/>
    <mergeCell ref="N19:N20"/>
    <mergeCell ref="H21:H22"/>
    <mergeCell ref="I21:I22"/>
    <mergeCell ref="L21:L22"/>
    <mergeCell ref="M21:M22"/>
    <mergeCell ref="N21:N22"/>
    <mergeCell ref="O21:O22"/>
    <mergeCell ref="O15:O16"/>
    <mergeCell ref="L15:L16"/>
    <mergeCell ref="M15:M16"/>
    <mergeCell ref="H19:H20"/>
    <mergeCell ref="I19:I20"/>
    <mergeCell ref="I15:I16"/>
    <mergeCell ref="I17:I18"/>
    <mergeCell ref="H15:H16"/>
    <mergeCell ref="O6:O7"/>
    <mergeCell ref="O8:O9"/>
    <mergeCell ref="L10:L11"/>
    <mergeCell ref="L8:L9"/>
    <mergeCell ref="M8:M9"/>
    <mergeCell ref="N8:N9"/>
    <mergeCell ref="L13:L14"/>
    <mergeCell ref="M13:M14"/>
    <mergeCell ref="N13:N14"/>
    <mergeCell ref="O13:O14"/>
    <mergeCell ref="M10:M11"/>
    <mergeCell ref="N10:N11"/>
    <mergeCell ref="O10:O11"/>
    <mergeCell ref="L6:L7"/>
    <mergeCell ref="M6:M7"/>
    <mergeCell ref="N6:N7"/>
    <mergeCell ref="F17:F18"/>
    <mergeCell ref="G17:G18"/>
    <mergeCell ref="H17:H18"/>
    <mergeCell ref="E6:E7"/>
    <mergeCell ref="F6:F7"/>
    <mergeCell ref="G6:G7"/>
    <mergeCell ref="H6:H7"/>
    <mergeCell ref="E13:E14"/>
    <mergeCell ref="K6:K7"/>
    <mergeCell ref="K8:K9"/>
    <mergeCell ref="K10:K11"/>
    <mergeCell ref="K13:K14"/>
    <mergeCell ref="K15:K16"/>
    <mergeCell ref="K17:K18"/>
    <mergeCell ref="E15:E16"/>
    <mergeCell ref="F15:F16"/>
    <mergeCell ref="G15:G16"/>
    <mergeCell ref="E17:E18"/>
    <mergeCell ref="F13:F14"/>
    <mergeCell ref="G13:G14"/>
    <mergeCell ref="H13:H14"/>
    <mergeCell ref="I13:I14"/>
    <mergeCell ref="G10:G11"/>
    <mergeCell ref="H10:H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1"/>
  <sheetViews>
    <sheetView workbookViewId="0">
      <selection activeCell="D37" sqref="D37"/>
    </sheetView>
  </sheetViews>
  <sheetFormatPr baseColWidth="10" defaultRowHeight="12.75"/>
  <cols>
    <col min="1" max="1" width="1.28515625" style="215" customWidth="1"/>
    <col min="2" max="2" width="22.140625" style="215" bestFit="1" customWidth="1"/>
    <col min="3" max="3" width="31.85546875" style="216" bestFit="1" customWidth="1"/>
    <col min="4" max="4" width="41.42578125" style="216" customWidth="1"/>
    <col min="5" max="5" width="37.5703125" style="217" customWidth="1"/>
    <col min="6" max="6" width="36.42578125" style="215" bestFit="1" customWidth="1"/>
    <col min="7" max="7" width="19.28515625" style="218" bestFit="1" customWidth="1"/>
    <col min="8" max="8" width="27.85546875" style="215" bestFit="1" customWidth="1"/>
    <col min="9" max="9" width="1.5703125" style="211" bestFit="1" customWidth="1"/>
    <col min="10" max="10" width="1.42578125" style="211" bestFit="1" customWidth="1"/>
    <col min="11" max="11" width="1.5703125" style="211" bestFit="1" customWidth="1"/>
    <col min="12" max="12" width="1.42578125" style="211" bestFit="1" customWidth="1"/>
    <col min="13" max="13" width="1.5703125" style="211" bestFit="1" customWidth="1"/>
    <col min="14" max="14" width="1.42578125" style="211" bestFit="1" customWidth="1"/>
    <col min="15" max="15" width="1.5703125" style="211" bestFit="1" customWidth="1"/>
    <col min="16" max="16" width="1.42578125" style="211" bestFit="1" customWidth="1"/>
    <col min="17" max="17" width="1.5703125" style="211" bestFit="1" customWidth="1"/>
    <col min="18" max="18" width="1.42578125" style="211" bestFit="1" customWidth="1"/>
    <col min="19" max="19" width="1.5703125" style="211" bestFit="1" customWidth="1"/>
    <col min="20" max="20" width="1.42578125" style="211" bestFit="1" customWidth="1"/>
    <col min="21" max="21" width="1.5703125" style="211" bestFit="1" customWidth="1"/>
    <col min="22" max="22" width="1.42578125" style="211" bestFit="1" customWidth="1"/>
    <col min="23" max="23" width="1.5703125" style="211" bestFit="1" customWidth="1"/>
    <col min="24" max="24" width="1.42578125" style="211" bestFit="1" customWidth="1"/>
    <col min="25" max="25" width="1.5703125" style="211" bestFit="1" customWidth="1"/>
    <col min="26" max="26" width="1.42578125" style="211" bestFit="1" customWidth="1"/>
    <col min="27" max="27" width="1.5703125" style="212" bestFit="1" customWidth="1"/>
    <col min="28" max="28" width="1.42578125" style="211" bestFit="1" customWidth="1"/>
    <col min="29" max="29" width="1.5703125" style="212" bestFit="1" customWidth="1"/>
    <col min="30" max="30" width="1.42578125" style="211" bestFit="1" customWidth="1"/>
    <col min="31" max="31" width="1.5703125" style="212" bestFit="1" customWidth="1"/>
    <col min="32" max="32" width="1.42578125" style="211" bestFit="1" customWidth="1"/>
    <col min="33" max="33" width="0.140625" style="216" customWidth="1"/>
    <col min="34" max="34" width="27.85546875" style="220" hidden="1" customWidth="1"/>
    <col min="35" max="256" width="11.42578125" style="215"/>
    <col min="257" max="257" width="1.28515625" style="215" customWidth="1"/>
    <col min="258" max="258" width="22.140625" style="215" bestFit="1" customWidth="1"/>
    <col min="259" max="259" width="31.85546875" style="215" bestFit="1" customWidth="1"/>
    <col min="260" max="260" width="41.42578125" style="215" customWidth="1"/>
    <col min="261" max="261" width="37.5703125" style="215" customWidth="1"/>
    <col min="262" max="262" width="36.42578125" style="215" bestFit="1" customWidth="1"/>
    <col min="263" max="263" width="19.28515625" style="215" bestFit="1" customWidth="1"/>
    <col min="264" max="264" width="27.85546875" style="215" bestFit="1" customWidth="1"/>
    <col min="265" max="265" width="1.5703125" style="215" bestFit="1" customWidth="1"/>
    <col min="266" max="266" width="1.42578125" style="215" bestFit="1" customWidth="1"/>
    <col min="267" max="267" width="1.5703125" style="215" bestFit="1" customWidth="1"/>
    <col min="268" max="268" width="1.42578125" style="215" bestFit="1" customWidth="1"/>
    <col min="269" max="269" width="1.5703125" style="215" bestFit="1" customWidth="1"/>
    <col min="270" max="270" width="1.42578125" style="215" bestFit="1" customWidth="1"/>
    <col min="271" max="271" width="1.5703125" style="215" bestFit="1" customWidth="1"/>
    <col min="272" max="272" width="1.42578125" style="215" bestFit="1" customWidth="1"/>
    <col min="273" max="273" width="1.5703125" style="215" bestFit="1" customWidth="1"/>
    <col min="274" max="274" width="1.42578125" style="215" bestFit="1" customWidth="1"/>
    <col min="275" max="275" width="1.5703125" style="215" bestFit="1" customWidth="1"/>
    <col min="276" max="276" width="1.42578125" style="215" bestFit="1" customWidth="1"/>
    <col min="277" max="277" width="1.5703125" style="215" bestFit="1" customWidth="1"/>
    <col min="278" max="278" width="1.42578125" style="215" bestFit="1" customWidth="1"/>
    <col min="279" max="279" width="1.5703125" style="215" bestFit="1" customWidth="1"/>
    <col min="280" max="280" width="1.42578125" style="215" bestFit="1" customWidth="1"/>
    <col min="281" max="281" width="1.5703125" style="215" bestFit="1" customWidth="1"/>
    <col min="282" max="282" width="1.42578125" style="215" bestFit="1" customWidth="1"/>
    <col min="283" max="283" width="1.5703125" style="215" bestFit="1" customWidth="1"/>
    <col min="284" max="284" width="1.42578125" style="215" bestFit="1" customWidth="1"/>
    <col min="285" max="285" width="1.5703125" style="215" bestFit="1" customWidth="1"/>
    <col min="286" max="286" width="1.42578125" style="215" bestFit="1" customWidth="1"/>
    <col min="287" max="287" width="1.5703125" style="215" bestFit="1" customWidth="1"/>
    <col min="288" max="288" width="1.42578125" style="215" bestFit="1" customWidth="1"/>
    <col min="289" max="289" width="0.140625" style="215" customWidth="1"/>
    <col min="290" max="290" width="0" style="215" hidden="1" customWidth="1"/>
    <col min="291" max="512" width="11.42578125" style="215"/>
    <col min="513" max="513" width="1.28515625" style="215" customWidth="1"/>
    <col min="514" max="514" width="22.140625" style="215" bestFit="1" customWidth="1"/>
    <col min="515" max="515" width="31.85546875" style="215" bestFit="1" customWidth="1"/>
    <col min="516" max="516" width="41.42578125" style="215" customWidth="1"/>
    <col min="517" max="517" width="37.5703125" style="215" customWidth="1"/>
    <col min="518" max="518" width="36.42578125" style="215" bestFit="1" customWidth="1"/>
    <col min="519" max="519" width="19.28515625" style="215" bestFit="1" customWidth="1"/>
    <col min="520" max="520" width="27.85546875" style="215" bestFit="1" customWidth="1"/>
    <col min="521" max="521" width="1.5703125" style="215" bestFit="1" customWidth="1"/>
    <col min="522" max="522" width="1.42578125" style="215" bestFit="1" customWidth="1"/>
    <col min="523" max="523" width="1.5703125" style="215" bestFit="1" customWidth="1"/>
    <col min="524" max="524" width="1.42578125" style="215" bestFit="1" customWidth="1"/>
    <col min="525" max="525" width="1.5703125" style="215" bestFit="1" customWidth="1"/>
    <col min="526" max="526" width="1.42578125" style="215" bestFit="1" customWidth="1"/>
    <col min="527" max="527" width="1.5703125" style="215" bestFit="1" customWidth="1"/>
    <col min="528" max="528" width="1.42578125" style="215" bestFit="1" customWidth="1"/>
    <col min="529" max="529" width="1.5703125" style="215" bestFit="1" customWidth="1"/>
    <col min="530" max="530" width="1.42578125" style="215" bestFit="1" customWidth="1"/>
    <col min="531" max="531" width="1.5703125" style="215" bestFit="1" customWidth="1"/>
    <col min="532" max="532" width="1.42578125" style="215" bestFit="1" customWidth="1"/>
    <col min="533" max="533" width="1.5703125" style="215" bestFit="1" customWidth="1"/>
    <col min="534" max="534" width="1.42578125" style="215" bestFit="1" customWidth="1"/>
    <col min="535" max="535" width="1.5703125" style="215" bestFit="1" customWidth="1"/>
    <col min="536" max="536" width="1.42578125" style="215" bestFit="1" customWidth="1"/>
    <col min="537" max="537" width="1.5703125" style="215" bestFit="1" customWidth="1"/>
    <col min="538" max="538" width="1.42578125" style="215" bestFit="1" customWidth="1"/>
    <col min="539" max="539" width="1.5703125" style="215" bestFit="1" customWidth="1"/>
    <col min="540" max="540" width="1.42578125" style="215" bestFit="1" customWidth="1"/>
    <col min="541" max="541" width="1.5703125" style="215" bestFit="1" customWidth="1"/>
    <col min="542" max="542" width="1.42578125" style="215" bestFit="1" customWidth="1"/>
    <col min="543" max="543" width="1.5703125" style="215" bestFit="1" customWidth="1"/>
    <col min="544" max="544" width="1.42578125" style="215" bestFit="1" customWidth="1"/>
    <col min="545" max="545" width="0.140625" style="215" customWidth="1"/>
    <col min="546" max="546" width="0" style="215" hidden="1" customWidth="1"/>
    <col min="547" max="768" width="11.42578125" style="215"/>
    <col min="769" max="769" width="1.28515625" style="215" customWidth="1"/>
    <col min="770" max="770" width="22.140625" style="215" bestFit="1" customWidth="1"/>
    <col min="771" max="771" width="31.85546875" style="215" bestFit="1" customWidth="1"/>
    <col min="772" max="772" width="41.42578125" style="215" customWidth="1"/>
    <col min="773" max="773" width="37.5703125" style="215" customWidth="1"/>
    <col min="774" max="774" width="36.42578125" style="215" bestFit="1" customWidth="1"/>
    <col min="775" max="775" width="19.28515625" style="215" bestFit="1" customWidth="1"/>
    <col min="776" max="776" width="27.85546875" style="215" bestFit="1" customWidth="1"/>
    <col min="777" max="777" width="1.5703125" style="215" bestFit="1" customWidth="1"/>
    <col min="778" max="778" width="1.42578125" style="215" bestFit="1" customWidth="1"/>
    <col min="779" max="779" width="1.5703125" style="215" bestFit="1" customWidth="1"/>
    <col min="780" max="780" width="1.42578125" style="215" bestFit="1" customWidth="1"/>
    <col min="781" max="781" width="1.5703125" style="215" bestFit="1" customWidth="1"/>
    <col min="782" max="782" width="1.42578125" style="215" bestFit="1" customWidth="1"/>
    <col min="783" max="783" width="1.5703125" style="215" bestFit="1" customWidth="1"/>
    <col min="784" max="784" width="1.42578125" style="215" bestFit="1" customWidth="1"/>
    <col min="785" max="785" width="1.5703125" style="215" bestFit="1" customWidth="1"/>
    <col min="786" max="786" width="1.42578125" style="215" bestFit="1" customWidth="1"/>
    <col min="787" max="787" width="1.5703125" style="215" bestFit="1" customWidth="1"/>
    <col min="788" max="788" width="1.42578125" style="215" bestFit="1" customWidth="1"/>
    <col min="789" max="789" width="1.5703125" style="215" bestFit="1" customWidth="1"/>
    <col min="790" max="790" width="1.42578125" style="215" bestFit="1" customWidth="1"/>
    <col min="791" max="791" width="1.5703125" style="215" bestFit="1" customWidth="1"/>
    <col min="792" max="792" width="1.42578125" style="215" bestFit="1" customWidth="1"/>
    <col min="793" max="793" width="1.5703125" style="215" bestFit="1" customWidth="1"/>
    <col min="794" max="794" width="1.42578125" style="215" bestFit="1" customWidth="1"/>
    <col min="795" max="795" width="1.5703125" style="215" bestFit="1" customWidth="1"/>
    <col min="796" max="796" width="1.42578125" style="215" bestFit="1" customWidth="1"/>
    <col min="797" max="797" width="1.5703125" style="215" bestFit="1" customWidth="1"/>
    <col min="798" max="798" width="1.42578125" style="215" bestFit="1" customWidth="1"/>
    <col min="799" max="799" width="1.5703125" style="215" bestFit="1" customWidth="1"/>
    <col min="800" max="800" width="1.42578125" style="215" bestFit="1" customWidth="1"/>
    <col min="801" max="801" width="0.140625" style="215" customWidth="1"/>
    <col min="802" max="802" width="0" style="215" hidden="1" customWidth="1"/>
    <col min="803" max="1024" width="11.42578125" style="215"/>
    <col min="1025" max="1025" width="1.28515625" style="215" customWidth="1"/>
    <col min="1026" max="1026" width="22.140625" style="215" bestFit="1" customWidth="1"/>
    <col min="1027" max="1027" width="31.85546875" style="215" bestFit="1" customWidth="1"/>
    <col min="1028" max="1028" width="41.42578125" style="215" customWidth="1"/>
    <col min="1029" max="1029" width="37.5703125" style="215" customWidth="1"/>
    <col min="1030" max="1030" width="36.42578125" style="215" bestFit="1" customWidth="1"/>
    <col min="1031" max="1031" width="19.28515625" style="215" bestFit="1" customWidth="1"/>
    <col min="1032" max="1032" width="27.85546875" style="215" bestFit="1" customWidth="1"/>
    <col min="1033" max="1033" width="1.5703125" style="215" bestFit="1" customWidth="1"/>
    <col min="1034" max="1034" width="1.42578125" style="215" bestFit="1" customWidth="1"/>
    <col min="1035" max="1035" width="1.5703125" style="215" bestFit="1" customWidth="1"/>
    <col min="1036" max="1036" width="1.42578125" style="215" bestFit="1" customWidth="1"/>
    <col min="1037" max="1037" width="1.5703125" style="215" bestFit="1" customWidth="1"/>
    <col min="1038" max="1038" width="1.42578125" style="215" bestFit="1" customWidth="1"/>
    <col min="1039" max="1039" width="1.5703125" style="215" bestFit="1" customWidth="1"/>
    <col min="1040" max="1040" width="1.42578125" style="215" bestFit="1" customWidth="1"/>
    <col min="1041" max="1041" width="1.5703125" style="215" bestFit="1" customWidth="1"/>
    <col min="1042" max="1042" width="1.42578125" style="215" bestFit="1" customWidth="1"/>
    <col min="1043" max="1043" width="1.5703125" style="215" bestFit="1" customWidth="1"/>
    <col min="1044" max="1044" width="1.42578125" style="215" bestFit="1" customWidth="1"/>
    <col min="1045" max="1045" width="1.5703125" style="215" bestFit="1" customWidth="1"/>
    <col min="1046" max="1046" width="1.42578125" style="215" bestFit="1" customWidth="1"/>
    <col min="1047" max="1047" width="1.5703125" style="215" bestFit="1" customWidth="1"/>
    <col min="1048" max="1048" width="1.42578125" style="215" bestFit="1" customWidth="1"/>
    <col min="1049" max="1049" width="1.5703125" style="215" bestFit="1" customWidth="1"/>
    <col min="1050" max="1050" width="1.42578125" style="215" bestFit="1" customWidth="1"/>
    <col min="1051" max="1051" width="1.5703125" style="215" bestFit="1" customWidth="1"/>
    <col min="1052" max="1052" width="1.42578125" style="215" bestFit="1" customWidth="1"/>
    <col min="1053" max="1053" width="1.5703125" style="215" bestFit="1" customWidth="1"/>
    <col min="1054" max="1054" width="1.42578125" style="215" bestFit="1" customWidth="1"/>
    <col min="1055" max="1055" width="1.5703125" style="215" bestFit="1" customWidth="1"/>
    <col min="1056" max="1056" width="1.42578125" style="215" bestFit="1" customWidth="1"/>
    <col min="1057" max="1057" width="0.140625" style="215" customWidth="1"/>
    <col min="1058" max="1058" width="0" style="215" hidden="1" customWidth="1"/>
    <col min="1059" max="1280" width="11.42578125" style="215"/>
    <col min="1281" max="1281" width="1.28515625" style="215" customWidth="1"/>
    <col min="1282" max="1282" width="22.140625" style="215" bestFit="1" customWidth="1"/>
    <col min="1283" max="1283" width="31.85546875" style="215" bestFit="1" customWidth="1"/>
    <col min="1284" max="1284" width="41.42578125" style="215" customWidth="1"/>
    <col min="1285" max="1285" width="37.5703125" style="215" customWidth="1"/>
    <col min="1286" max="1286" width="36.42578125" style="215" bestFit="1" customWidth="1"/>
    <col min="1287" max="1287" width="19.28515625" style="215" bestFit="1" customWidth="1"/>
    <col min="1288" max="1288" width="27.85546875" style="215" bestFit="1" customWidth="1"/>
    <col min="1289" max="1289" width="1.5703125" style="215" bestFit="1" customWidth="1"/>
    <col min="1290" max="1290" width="1.42578125" style="215" bestFit="1" customWidth="1"/>
    <col min="1291" max="1291" width="1.5703125" style="215" bestFit="1" customWidth="1"/>
    <col min="1292" max="1292" width="1.42578125" style="215" bestFit="1" customWidth="1"/>
    <col min="1293" max="1293" width="1.5703125" style="215" bestFit="1" customWidth="1"/>
    <col min="1294" max="1294" width="1.42578125" style="215" bestFit="1" customWidth="1"/>
    <col min="1295" max="1295" width="1.5703125" style="215" bestFit="1" customWidth="1"/>
    <col min="1296" max="1296" width="1.42578125" style="215" bestFit="1" customWidth="1"/>
    <col min="1297" max="1297" width="1.5703125" style="215" bestFit="1" customWidth="1"/>
    <col min="1298" max="1298" width="1.42578125" style="215" bestFit="1" customWidth="1"/>
    <col min="1299" max="1299" width="1.5703125" style="215" bestFit="1" customWidth="1"/>
    <col min="1300" max="1300" width="1.42578125" style="215" bestFit="1" customWidth="1"/>
    <col min="1301" max="1301" width="1.5703125" style="215" bestFit="1" customWidth="1"/>
    <col min="1302" max="1302" width="1.42578125" style="215" bestFit="1" customWidth="1"/>
    <col min="1303" max="1303" width="1.5703125" style="215" bestFit="1" customWidth="1"/>
    <col min="1304" max="1304" width="1.42578125" style="215" bestFit="1" customWidth="1"/>
    <col min="1305" max="1305" width="1.5703125" style="215" bestFit="1" customWidth="1"/>
    <col min="1306" max="1306" width="1.42578125" style="215" bestFit="1" customWidth="1"/>
    <col min="1307" max="1307" width="1.5703125" style="215" bestFit="1" customWidth="1"/>
    <col min="1308" max="1308" width="1.42578125" style="215" bestFit="1" customWidth="1"/>
    <col min="1309" max="1309" width="1.5703125" style="215" bestFit="1" customWidth="1"/>
    <col min="1310" max="1310" width="1.42578125" style="215" bestFit="1" customWidth="1"/>
    <col min="1311" max="1311" width="1.5703125" style="215" bestFit="1" customWidth="1"/>
    <col min="1312" max="1312" width="1.42578125" style="215" bestFit="1" customWidth="1"/>
    <col min="1313" max="1313" width="0.140625" style="215" customWidth="1"/>
    <col min="1314" max="1314" width="0" style="215" hidden="1" customWidth="1"/>
    <col min="1315" max="1536" width="11.42578125" style="215"/>
    <col min="1537" max="1537" width="1.28515625" style="215" customWidth="1"/>
    <col min="1538" max="1538" width="22.140625" style="215" bestFit="1" customWidth="1"/>
    <col min="1539" max="1539" width="31.85546875" style="215" bestFit="1" customWidth="1"/>
    <col min="1540" max="1540" width="41.42578125" style="215" customWidth="1"/>
    <col min="1541" max="1541" width="37.5703125" style="215" customWidth="1"/>
    <col min="1542" max="1542" width="36.42578125" style="215" bestFit="1" customWidth="1"/>
    <col min="1543" max="1543" width="19.28515625" style="215" bestFit="1" customWidth="1"/>
    <col min="1544" max="1544" width="27.85546875" style="215" bestFit="1" customWidth="1"/>
    <col min="1545" max="1545" width="1.5703125" style="215" bestFit="1" customWidth="1"/>
    <col min="1546" max="1546" width="1.42578125" style="215" bestFit="1" customWidth="1"/>
    <col min="1547" max="1547" width="1.5703125" style="215" bestFit="1" customWidth="1"/>
    <col min="1548" max="1548" width="1.42578125" style="215" bestFit="1" customWidth="1"/>
    <col min="1549" max="1549" width="1.5703125" style="215" bestFit="1" customWidth="1"/>
    <col min="1550" max="1550" width="1.42578125" style="215" bestFit="1" customWidth="1"/>
    <col min="1551" max="1551" width="1.5703125" style="215" bestFit="1" customWidth="1"/>
    <col min="1552" max="1552" width="1.42578125" style="215" bestFit="1" customWidth="1"/>
    <col min="1553" max="1553" width="1.5703125" style="215" bestFit="1" customWidth="1"/>
    <col min="1554" max="1554" width="1.42578125" style="215" bestFit="1" customWidth="1"/>
    <col min="1555" max="1555" width="1.5703125" style="215" bestFit="1" customWidth="1"/>
    <col min="1556" max="1556" width="1.42578125" style="215" bestFit="1" customWidth="1"/>
    <col min="1557" max="1557" width="1.5703125" style="215" bestFit="1" customWidth="1"/>
    <col min="1558" max="1558" width="1.42578125" style="215" bestFit="1" customWidth="1"/>
    <col min="1559" max="1559" width="1.5703125" style="215" bestFit="1" customWidth="1"/>
    <col min="1560" max="1560" width="1.42578125" style="215" bestFit="1" customWidth="1"/>
    <col min="1561" max="1561" width="1.5703125" style="215" bestFit="1" customWidth="1"/>
    <col min="1562" max="1562" width="1.42578125" style="215" bestFit="1" customWidth="1"/>
    <col min="1563" max="1563" width="1.5703125" style="215" bestFit="1" customWidth="1"/>
    <col min="1564" max="1564" width="1.42578125" style="215" bestFit="1" customWidth="1"/>
    <col min="1565" max="1565" width="1.5703125" style="215" bestFit="1" customWidth="1"/>
    <col min="1566" max="1566" width="1.42578125" style="215" bestFit="1" customWidth="1"/>
    <col min="1567" max="1567" width="1.5703125" style="215" bestFit="1" customWidth="1"/>
    <col min="1568" max="1568" width="1.42578125" style="215" bestFit="1" customWidth="1"/>
    <col min="1569" max="1569" width="0.140625" style="215" customWidth="1"/>
    <col min="1570" max="1570" width="0" style="215" hidden="1" customWidth="1"/>
    <col min="1571" max="1792" width="11.42578125" style="215"/>
    <col min="1793" max="1793" width="1.28515625" style="215" customWidth="1"/>
    <col min="1794" max="1794" width="22.140625" style="215" bestFit="1" customWidth="1"/>
    <col min="1795" max="1795" width="31.85546875" style="215" bestFit="1" customWidth="1"/>
    <col min="1796" max="1796" width="41.42578125" style="215" customWidth="1"/>
    <col min="1797" max="1797" width="37.5703125" style="215" customWidth="1"/>
    <col min="1798" max="1798" width="36.42578125" style="215" bestFit="1" customWidth="1"/>
    <col min="1799" max="1799" width="19.28515625" style="215" bestFit="1" customWidth="1"/>
    <col min="1800" max="1800" width="27.85546875" style="215" bestFit="1" customWidth="1"/>
    <col min="1801" max="1801" width="1.5703125" style="215" bestFit="1" customWidth="1"/>
    <col min="1802" max="1802" width="1.42578125" style="215" bestFit="1" customWidth="1"/>
    <col min="1803" max="1803" width="1.5703125" style="215" bestFit="1" customWidth="1"/>
    <col min="1804" max="1804" width="1.42578125" style="215" bestFit="1" customWidth="1"/>
    <col min="1805" max="1805" width="1.5703125" style="215" bestFit="1" customWidth="1"/>
    <col min="1806" max="1806" width="1.42578125" style="215" bestFit="1" customWidth="1"/>
    <col min="1807" max="1807" width="1.5703125" style="215" bestFit="1" customWidth="1"/>
    <col min="1808" max="1808" width="1.42578125" style="215" bestFit="1" customWidth="1"/>
    <col min="1809" max="1809" width="1.5703125" style="215" bestFit="1" customWidth="1"/>
    <col min="1810" max="1810" width="1.42578125" style="215" bestFit="1" customWidth="1"/>
    <col min="1811" max="1811" width="1.5703125" style="215" bestFit="1" customWidth="1"/>
    <col min="1812" max="1812" width="1.42578125" style="215" bestFit="1" customWidth="1"/>
    <col min="1813" max="1813" width="1.5703125" style="215" bestFit="1" customWidth="1"/>
    <col min="1814" max="1814" width="1.42578125" style="215" bestFit="1" customWidth="1"/>
    <col min="1815" max="1815" width="1.5703125" style="215" bestFit="1" customWidth="1"/>
    <col min="1816" max="1816" width="1.42578125" style="215" bestFit="1" customWidth="1"/>
    <col min="1817" max="1817" width="1.5703125" style="215" bestFit="1" customWidth="1"/>
    <col min="1818" max="1818" width="1.42578125" style="215" bestFit="1" customWidth="1"/>
    <col min="1819" max="1819" width="1.5703125" style="215" bestFit="1" customWidth="1"/>
    <col min="1820" max="1820" width="1.42578125" style="215" bestFit="1" customWidth="1"/>
    <col min="1821" max="1821" width="1.5703125" style="215" bestFit="1" customWidth="1"/>
    <col min="1822" max="1822" width="1.42578125" style="215" bestFit="1" customWidth="1"/>
    <col min="1823" max="1823" width="1.5703125" style="215" bestFit="1" customWidth="1"/>
    <col min="1824" max="1824" width="1.42578125" style="215" bestFit="1" customWidth="1"/>
    <col min="1825" max="1825" width="0.140625" style="215" customWidth="1"/>
    <col min="1826" max="1826" width="0" style="215" hidden="1" customWidth="1"/>
    <col min="1827" max="2048" width="11.42578125" style="215"/>
    <col min="2049" max="2049" width="1.28515625" style="215" customWidth="1"/>
    <col min="2050" max="2050" width="22.140625" style="215" bestFit="1" customWidth="1"/>
    <col min="2051" max="2051" width="31.85546875" style="215" bestFit="1" customWidth="1"/>
    <col min="2052" max="2052" width="41.42578125" style="215" customWidth="1"/>
    <col min="2053" max="2053" width="37.5703125" style="215" customWidth="1"/>
    <col min="2054" max="2054" width="36.42578125" style="215" bestFit="1" customWidth="1"/>
    <col min="2055" max="2055" width="19.28515625" style="215" bestFit="1" customWidth="1"/>
    <col min="2056" max="2056" width="27.85546875" style="215" bestFit="1" customWidth="1"/>
    <col min="2057" max="2057" width="1.5703125" style="215" bestFit="1" customWidth="1"/>
    <col min="2058" max="2058" width="1.42578125" style="215" bestFit="1" customWidth="1"/>
    <col min="2059" max="2059" width="1.5703125" style="215" bestFit="1" customWidth="1"/>
    <col min="2060" max="2060" width="1.42578125" style="215" bestFit="1" customWidth="1"/>
    <col min="2061" max="2061" width="1.5703125" style="215" bestFit="1" customWidth="1"/>
    <col min="2062" max="2062" width="1.42578125" style="215" bestFit="1" customWidth="1"/>
    <col min="2063" max="2063" width="1.5703125" style="215" bestFit="1" customWidth="1"/>
    <col min="2064" max="2064" width="1.42578125" style="215" bestFit="1" customWidth="1"/>
    <col min="2065" max="2065" width="1.5703125" style="215" bestFit="1" customWidth="1"/>
    <col min="2066" max="2066" width="1.42578125" style="215" bestFit="1" customWidth="1"/>
    <col min="2067" max="2067" width="1.5703125" style="215" bestFit="1" customWidth="1"/>
    <col min="2068" max="2068" width="1.42578125" style="215" bestFit="1" customWidth="1"/>
    <col min="2069" max="2069" width="1.5703125" style="215" bestFit="1" customWidth="1"/>
    <col min="2070" max="2070" width="1.42578125" style="215" bestFit="1" customWidth="1"/>
    <col min="2071" max="2071" width="1.5703125" style="215" bestFit="1" customWidth="1"/>
    <col min="2072" max="2072" width="1.42578125" style="215" bestFit="1" customWidth="1"/>
    <col min="2073" max="2073" width="1.5703125" style="215" bestFit="1" customWidth="1"/>
    <col min="2074" max="2074" width="1.42578125" style="215" bestFit="1" customWidth="1"/>
    <col min="2075" max="2075" width="1.5703125" style="215" bestFit="1" customWidth="1"/>
    <col min="2076" max="2076" width="1.42578125" style="215" bestFit="1" customWidth="1"/>
    <col min="2077" max="2077" width="1.5703125" style="215" bestFit="1" customWidth="1"/>
    <col min="2078" max="2078" width="1.42578125" style="215" bestFit="1" customWidth="1"/>
    <col min="2079" max="2079" width="1.5703125" style="215" bestFit="1" customWidth="1"/>
    <col min="2080" max="2080" width="1.42578125" style="215" bestFit="1" customWidth="1"/>
    <col min="2081" max="2081" width="0.140625" style="215" customWidth="1"/>
    <col min="2082" max="2082" width="0" style="215" hidden="1" customWidth="1"/>
    <col min="2083" max="2304" width="11.42578125" style="215"/>
    <col min="2305" max="2305" width="1.28515625" style="215" customWidth="1"/>
    <col min="2306" max="2306" width="22.140625" style="215" bestFit="1" customWidth="1"/>
    <col min="2307" max="2307" width="31.85546875" style="215" bestFit="1" customWidth="1"/>
    <col min="2308" max="2308" width="41.42578125" style="215" customWidth="1"/>
    <col min="2309" max="2309" width="37.5703125" style="215" customWidth="1"/>
    <col min="2310" max="2310" width="36.42578125" style="215" bestFit="1" customWidth="1"/>
    <col min="2311" max="2311" width="19.28515625" style="215" bestFit="1" customWidth="1"/>
    <col min="2312" max="2312" width="27.85546875" style="215" bestFit="1" customWidth="1"/>
    <col min="2313" max="2313" width="1.5703125" style="215" bestFit="1" customWidth="1"/>
    <col min="2314" max="2314" width="1.42578125" style="215" bestFit="1" customWidth="1"/>
    <col min="2315" max="2315" width="1.5703125" style="215" bestFit="1" customWidth="1"/>
    <col min="2316" max="2316" width="1.42578125" style="215" bestFit="1" customWidth="1"/>
    <col min="2317" max="2317" width="1.5703125" style="215" bestFit="1" customWidth="1"/>
    <col min="2318" max="2318" width="1.42578125" style="215" bestFit="1" customWidth="1"/>
    <col min="2319" max="2319" width="1.5703125" style="215" bestFit="1" customWidth="1"/>
    <col min="2320" max="2320" width="1.42578125" style="215" bestFit="1" customWidth="1"/>
    <col min="2321" max="2321" width="1.5703125" style="215" bestFit="1" customWidth="1"/>
    <col min="2322" max="2322" width="1.42578125" style="215" bestFit="1" customWidth="1"/>
    <col min="2323" max="2323" width="1.5703125" style="215" bestFit="1" customWidth="1"/>
    <col min="2324" max="2324" width="1.42578125" style="215" bestFit="1" customWidth="1"/>
    <col min="2325" max="2325" width="1.5703125" style="215" bestFit="1" customWidth="1"/>
    <col min="2326" max="2326" width="1.42578125" style="215" bestFit="1" customWidth="1"/>
    <col min="2327" max="2327" width="1.5703125" style="215" bestFit="1" customWidth="1"/>
    <col min="2328" max="2328" width="1.42578125" style="215" bestFit="1" customWidth="1"/>
    <col min="2329" max="2329" width="1.5703125" style="215" bestFit="1" customWidth="1"/>
    <col min="2330" max="2330" width="1.42578125" style="215" bestFit="1" customWidth="1"/>
    <col min="2331" max="2331" width="1.5703125" style="215" bestFit="1" customWidth="1"/>
    <col min="2332" max="2332" width="1.42578125" style="215" bestFit="1" customWidth="1"/>
    <col min="2333" max="2333" width="1.5703125" style="215" bestFit="1" customWidth="1"/>
    <col min="2334" max="2334" width="1.42578125" style="215" bestFit="1" customWidth="1"/>
    <col min="2335" max="2335" width="1.5703125" style="215" bestFit="1" customWidth="1"/>
    <col min="2336" max="2336" width="1.42578125" style="215" bestFit="1" customWidth="1"/>
    <col min="2337" max="2337" width="0.140625" style="215" customWidth="1"/>
    <col min="2338" max="2338" width="0" style="215" hidden="1" customWidth="1"/>
    <col min="2339" max="2560" width="11.42578125" style="215"/>
    <col min="2561" max="2561" width="1.28515625" style="215" customWidth="1"/>
    <col min="2562" max="2562" width="22.140625" style="215" bestFit="1" customWidth="1"/>
    <col min="2563" max="2563" width="31.85546875" style="215" bestFit="1" customWidth="1"/>
    <col min="2564" max="2564" width="41.42578125" style="215" customWidth="1"/>
    <col min="2565" max="2565" width="37.5703125" style="215" customWidth="1"/>
    <col min="2566" max="2566" width="36.42578125" style="215" bestFit="1" customWidth="1"/>
    <col min="2567" max="2567" width="19.28515625" style="215" bestFit="1" customWidth="1"/>
    <col min="2568" max="2568" width="27.85546875" style="215" bestFit="1" customWidth="1"/>
    <col min="2569" max="2569" width="1.5703125" style="215" bestFit="1" customWidth="1"/>
    <col min="2570" max="2570" width="1.42578125" style="215" bestFit="1" customWidth="1"/>
    <col min="2571" max="2571" width="1.5703125" style="215" bestFit="1" customWidth="1"/>
    <col min="2572" max="2572" width="1.42578125" style="215" bestFit="1" customWidth="1"/>
    <col min="2573" max="2573" width="1.5703125" style="215" bestFit="1" customWidth="1"/>
    <col min="2574" max="2574" width="1.42578125" style="215" bestFit="1" customWidth="1"/>
    <col min="2575" max="2575" width="1.5703125" style="215" bestFit="1" customWidth="1"/>
    <col min="2576" max="2576" width="1.42578125" style="215" bestFit="1" customWidth="1"/>
    <col min="2577" max="2577" width="1.5703125" style="215" bestFit="1" customWidth="1"/>
    <col min="2578" max="2578" width="1.42578125" style="215" bestFit="1" customWidth="1"/>
    <col min="2579" max="2579" width="1.5703125" style="215" bestFit="1" customWidth="1"/>
    <col min="2580" max="2580" width="1.42578125" style="215" bestFit="1" customWidth="1"/>
    <col min="2581" max="2581" width="1.5703125" style="215" bestFit="1" customWidth="1"/>
    <col min="2582" max="2582" width="1.42578125" style="215" bestFit="1" customWidth="1"/>
    <col min="2583" max="2583" width="1.5703125" style="215" bestFit="1" customWidth="1"/>
    <col min="2584" max="2584" width="1.42578125" style="215" bestFit="1" customWidth="1"/>
    <col min="2585" max="2585" width="1.5703125" style="215" bestFit="1" customWidth="1"/>
    <col min="2586" max="2586" width="1.42578125" style="215" bestFit="1" customWidth="1"/>
    <col min="2587" max="2587" width="1.5703125" style="215" bestFit="1" customWidth="1"/>
    <col min="2588" max="2588" width="1.42578125" style="215" bestFit="1" customWidth="1"/>
    <col min="2589" max="2589" width="1.5703125" style="215" bestFit="1" customWidth="1"/>
    <col min="2590" max="2590" width="1.42578125" style="215" bestFit="1" customWidth="1"/>
    <col min="2591" max="2591" width="1.5703125" style="215" bestFit="1" customWidth="1"/>
    <col min="2592" max="2592" width="1.42578125" style="215" bestFit="1" customWidth="1"/>
    <col min="2593" max="2593" width="0.140625" style="215" customWidth="1"/>
    <col min="2594" max="2594" width="0" style="215" hidden="1" customWidth="1"/>
    <col min="2595" max="2816" width="11.42578125" style="215"/>
    <col min="2817" max="2817" width="1.28515625" style="215" customWidth="1"/>
    <col min="2818" max="2818" width="22.140625" style="215" bestFit="1" customWidth="1"/>
    <col min="2819" max="2819" width="31.85546875" style="215" bestFit="1" customWidth="1"/>
    <col min="2820" max="2820" width="41.42578125" style="215" customWidth="1"/>
    <col min="2821" max="2821" width="37.5703125" style="215" customWidth="1"/>
    <col min="2822" max="2822" width="36.42578125" style="215" bestFit="1" customWidth="1"/>
    <col min="2823" max="2823" width="19.28515625" style="215" bestFit="1" customWidth="1"/>
    <col min="2824" max="2824" width="27.85546875" style="215" bestFit="1" customWidth="1"/>
    <col min="2825" max="2825" width="1.5703125" style="215" bestFit="1" customWidth="1"/>
    <col min="2826" max="2826" width="1.42578125" style="215" bestFit="1" customWidth="1"/>
    <col min="2827" max="2827" width="1.5703125" style="215" bestFit="1" customWidth="1"/>
    <col min="2828" max="2828" width="1.42578125" style="215" bestFit="1" customWidth="1"/>
    <col min="2829" max="2829" width="1.5703125" style="215" bestFit="1" customWidth="1"/>
    <col min="2830" max="2830" width="1.42578125" style="215" bestFit="1" customWidth="1"/>
    <col min="2831" max="2831" width="1.5703125" style="215" bestFit="1" customWidth="1"/>
    <col min="2832" max="2832" width="1.42578125" style="215" bestFit="1" customWidth="1"/>
    <col min="2833" max="2833" width="1.5703125" style="215" bestFit="1" customWidth="1"/>
    <col min="2834" max="2834" width="1.42578125" style="215" bestFit="1" customWidth="1"/>
    <col min="2835" max="2835" width="1.5703125" style="215" bestFit="1" customWidth="1"/>
    <col min="2836" max="2836" width="1.42578125" style="215" bestFit="1" customWidth="1"/>
    <col min="2837" max="2837" width="1.5703125" style="215" bestFit="1" customWidth="1"/>
    <col min="2838" max="2838" width="1.42578125" style="215" bestFit="1" customWidth="1"/>
    <col min="2839" max="2839" width="1.5703125" style="215" bestFit="1" customWidth="1"/>
    <col min="2840" max="2840" width="1.42578125" style="215" bestFit="1" customWidth="1"/>
    <col min="2841" max="2841" width="1.5703125" style="215" bestFit="1" customWidth="1"/>
    <col min="2842" max="2842" width="1.42578125" style="215" bestFit="1" customWidth="1"/>
    <col min="2843" max="2843" width="1.5703125" style="215" bestFit="1" customWidth="1"/>
    <col min="2844" max="2844" width="1.42578125" style="215" bestFit="1" customWidth="1"/>
    <col min="2845" max="2845" width="1.5703125" style="215" bestFit="1" customWidth="1"/>
    <col min="2846" max="2846" width="1.42578125" style="215" bestFit="1" customWidth="1"/>
    <col min="2847" max="2847" width="1.5703125" style="215" bestFit="1" customWidth="1"/>
    <col min="2848" max="2848" width="1.42578125" style="215" bestFit="1" customWidth="1"/>
    <col min="2849" max="2849" width="0.140625" style="215" customWidth="1"/>
    <col min="2850" max="2850" width="0" style="215" hidden="1" customWidth="1"/>
    <col min="2851" max="3072" width="11.42578125" style="215"/>
    <col min="3073" max="3073" width="1.28515625" style="215" customWidth="1"/>
    <col min="3074" max="3074" width="22.140625" style="215" bestFit="1" customWidth="1"/>
    <col min="3075" max="3075" width="31.85546875" style="215" bestFit="1" customWidth="1"/>
    <col min="3076" max="3076" width="41.42578125" style="215" customWidth="1"/>
    <col min="3077" max="3077" width="37.5703125" style="215" customWidth="1"/>
    <col min="3078" max="3078" width="36.42578125" style="215" bestFit="1" customWidth="1"/>
    <col min="3079" max="3079" width="19.28515625" style="215" bestFit="1" customWidth="1"/>
    <col min="3080" max="3080" width="27.85546875" style="215" bestFit="1" customWidth="1"/>
    <col min="3081" max="3081" width="1.5703125" style="215" bestFit="1" customWidth="1"/>
    <col min="3082" max="3082" width="1.42578125" style="215" bestFit="1" customWidth="1"/>
    <col min="3083" max="3083" width="1.5703125" style="215" bestFit="1" customWidth="1"/>
    <col min="3084" max="3084" width="1.42578125" style="215" bestFit="1" customWidth="1"/>
    <col min="3085" max="3085" width="1.5703125" style="215" bestFit="1" customWidth="1"/>
    <col min="3086" max="3086" width="1.42578125" style="215" bestFit="1" customWidth="1"/>
    <col min="3087" max="3087" width="1.5703125" style="215" bestFit="1" customWidth="1"/>
    <col min="3088" max="3088" width="1.42578125" style="215" bestFit="1" customWidth="1"/>
    <col min="3089" max="3089" width="1.5703125" style="215" bestFit="1" customWidth="1"/>
    <col min="3090" max="3090" width="1.42578125" style="215" bestFit="1" customWidth="1"/>
    <col min="3091" max="3091" width="1.5703125" style="215" bestFit="1" customWidth="1"/>
    <col min="3092" max="3092" width="1.42578125" style="215" bestFit="1" customWidth="1"/>
    <col min="3093" max="3093" width="1.5703125" style="215" bestFit="1" customWidth="1"/>
    <col min="3094" max="3094" width="1.42578125" style="215" bestFit="1" customWidth="1"/>
    <col min="3095" max="3095" width="1.5703125" style="215" bestFit="1" customWidth="1"/>
    <col min="3096" max="3096" width="1.42578125" style="215" bestFit="1" customWidth="1"/>
    <col min="3097" max="3097" width="1.5703125" style="215" bestFit="1" customWidth="1"/>
    <col min="3098" max="3098" width="1.42578125" style="215" bestFit="1" customWidth="1"/>
    <col min="3099" max="3099" width="1.5703125" style="215" bestFit="1" customWidth="1"/>
    <col min="3100" max="3100" width="1.42578125" style="215" bestFit="1" customWidth="1"/>
    <col min="3101" max="3101" width="1.5703125" style="215" bestFit="1" customWidth="1"/>
    <col min="3102" max="3102" width="1.42578125" style="215" bestFit="1" customWidth="1"/>
    <col min="3103" max="3103" width="1.5703125" style="215" bestFit="1" customWidth="1"/>
    <col min="3104" max="3104" width="1.42578125" style="215" bestFit="1" customWidth="1"/>
    <col min="3105" max="3105" width="0.140625" style="215" customWidth="1"/>
    <col min="3106" max="3106" width="0" style="215" hidden="1" customWidth="1"/>
    <col min="3107" max="3328" width="11.42578125" style="215"/>
    <col min="3329" max="3329" width="1.28515625" style="215" customWidth="1"/>
    <col min="3330" max="3330" width="22.140625" style="215" bestFit="1" customWidth="1"/>
    <col min="3331" max="3331" width="31.85546875" style="215" bestFit="1" customWidth="1"/>
    <col min="3332" max="3332" width="41.42578125" style="215" customWidth="1"/>
    <col min="3333" max="3333" width="37.5703125" style="215" customWidth="1"/>
    <col min="3334" max="3334" width="36.42578125" style="215" bestFit="1" customWidth="1"/>
    <col min="3335" max="3335" width="19.28515625" style="215" bestFit="1" customWidth="1"/>
    <col min="3336" max="3336" width="27.85546875" style="215" bestFit="1" customWidth="1"/>
    <col min="3337" max="3337" width="1.5703125" style="215" bestFit="1" customWidth="1"/>
    <col min="3338" max="3338" width="1.42578125" style="215" bestFit="1" customWidth="1"/>
    <col min="3339" max="3339" width="1.5703125" style="215" bestFit="1" customWidth="1"/>
    <col min="3340" max="3340" width="1.42578125" style="215" bestFit="1" customWidth="1"/>
    <col min="3341" max="3341" width="1.5703125" style="215" bestFit="1" customWidth="1"/>
    <col min="3342" max="3342" width="1.42578125" style="215" bestFit="1" customWidth="1"/>
    <col min="3343" max="3343" width="1.5703125" style="215" bestFit="1" customWidth="1"/>
    <col min="3344" max="3344" width="1.42578125" style="215" bestFit="1" customWidth="1"/>
    <col min="3345" max="3345" width="1.5703125" style="215" bestFit="1" customWidth="1"/>
    <col min="3346" max="3346" width="1.42578125" style="215" bestFit="1" customWidth="1"/>
    <col min="3347" max="3347" width="1.5703125" style="215" bestFit="1" customWidth="1"/>
    <col min="3348" max="3348" width="1.42578125" style="215" bestFit="1" customWidth="1"/>
    <col min="3349" max="3349" width="1.5703125" style="215" bestFit="1" customWidth="1"/>
    <col min="3350" max="3350" width="1.42578125" style="215" bestFit="1" customWidth="1"/>
    <col min="3351" max="3351" width="1.5703125" style="215" bestFit="1" customWidth="1"/>
    <col min="3352" max="3352" width="1.42578125" style="215" bestFit="1" customWidth="1"/>
    <col min="3353" max="3353" width="1.5703125" style="215" bestFit="1" customWidth="1"/>
    <col min="3354" max="3354" width="1.42578125" style="215" bestFit="1" customWidth="1"/>
    <col min="3355" max="3355" width="1.5703125" style="215" bestFit="1" customWidth="1"/>
    <col min="3356" max="3356" width="1.42578125" style="215" bestFit="1" customWidth="1"/>
    <col min="3357" max="3357" width="1.5703125" style="215" bestFit="1" customWidth="1"/>
    <col min="3358" max="3358" width="1.42578125" style="215" bestFit="1" customWidth="1"/>
    <col min="3359" max="3359" width="1.5703125" style="215" bestFit="1" customWidth="1"/>
    <col min="3360" max="3360" width="1.42578125" style="215" bestFit="1" customWidth="1"/>
    <col min="3361" max="3361" width="0.140625" style="215" customWidth="1"/>
    <col min="3362" max="3362" width="0" style="215" hidden="1" customWidth="1"/>
    <col min="3363" max="3584" width="11.42578125" style="215"/>
    <col min="3585" max="3585" width="1.28515625" style="215" customWidth="1"/>
    <col min="3586" max="3586" width="22.140625" style="215" bestFit="1" customWidth="1"/>
    <col min="3587" max="3587" width="31.85546875" style="215" bestFit="1" customWidth="1"/>
    <col min="3588" max="3588" width="41.42578125" style="215" customWidth="1"/>
    <col min="3589" max="3589" width="37.5703125" style="215" customWidth="1"/>
    <col min="3590" max="3590" width="36.42578125" style="215" bestFit="1" customWidth="1"/>
    <col min="3591" max="3591" width="19.28515625" style="215" bestFit="1" customWidth="1"/>
    <col min="3592" max="3592" width="27.85546875" style="215" bestFit="1" customWidth="1"/>
    <col min="3593" max="3593" width="1.5703125" style="215" bestFit="1" customWidth="1"/>
    <col min="3594" max="3594" width="1.42578125" style="215" bestFit="1" customWidth="1"/>
    <col min="3595" max="3595" width="1.5703125" style="215" bestFit="1" customWidth="1"/>
    <col min="3596" max="3596" width="1.42578125" style="215" bestFit="1" customWidth="1"/>
    <col min="3597" max="3597" width="1.5703125" style="215" bestFit="1" customWidth="1"/>
    <col min="3598" max="3598" width="1.42578125" style="215" bestFit="1" customWidth="1"/>
    <col min="3599" max="3599" width="1.5703125" style="215" bestFit="1" customWidth="1"/>
    <col min="3600" max="3600" width="1.42578125" style="215" bestFit="1" customWidth="1"/>
    <col min="3601" max="3601" width="1.5703125" style="215" bestFit="1" customWidth="1"/>
    <col min="3602" max="3602" width="1.42578125" style="215" bestFit="1" customWidth="1"/>
    <col min="3603" max="3603" width="1.5703125" style="215" bestFit="1" customWidth="1"/>
    <col min="3604" max="3604" width="1.42578125" style="215" bestFit="1" customWidth="1"/>
    <col min="3605" max="3605" width="1.5703125" style="215" bestFit="1" customWidth="1"/>
    <col min="3606" max="3606" width="1.42578125" style="215" bestFit="1" customWidth="1"/>
    <col min="3607" max="3607" width="1.5703125" style="215" bestFit="1" customWidth="1"/>
    <col min="3608" max="3608" width="1.42578125" style="215" bestFit="1" customWidth="1"/>
    <col min="3609" max="3609" width="1.5703125" style="215" bestFit="1" customWidth="1"/>
    <col min="3610" max="3610" width="1.42578125" style="215" bestFit="1" customWidth="1"/>
    <col min="3611" max="3611" width="1.5703125" style="215" bestFit="1" customWidth="1"/>
    <col min="3612" max="3612" width="1.42578125" style="215" bestFit="1" customWidth="1"/>
    <col min="3613" max="3613" width="1.5703125" style="215" bestFit="1" customWidth="1"/>
    <col min="3614" max="3614" width="1.42578125" style="215" bestFit="1" customWidth="1"/>
    <col min="3615" max="3615" width="1.5703125" style="215" bestFit="1" customWidth="1"/>
    <col min="3616" max="3616" width="1.42578125" style="215" bestFit="1" customWidth="1"/>
    <col min="3617" max="3617" width="0.140625" style="215" customWidth="1"/>
    <col min="3618" max="3618" width="0" style="215" hidden="1" customWidth="1"/>
    <col min="3619" max="3840" width="11.42578125" style="215"/>
    <col min="3841" max="3841" width="1.28515625" style="215" customWidth="1"/>
    <col min="3842" max="3842" width="22.140625" style="215" bestFit="1" customWidth="1"/>
    <col min="3843" max="3843" width="31.85546875" style="215" bestFit="1" customWidth="1"/>
    <col min="3844" max="3844" width="41.42578125" style="215" customWidth="1"/>
    <col min="3845" max="3845" width="37.5703125" style="215" customWidth="1"/>
    <col min="3846" max="3846" width="36.42578125" style="215" bestFit="1" customWidth="1"/>
    <col min="3847" max="3847" width="19.28515625" style="215" bestFit="1" customWidth="1"/>
    <col min="3848" max="3848" width="27.85546875" style="215" bestFit="1" customWidth="1"/>
    <col min="3849" max="3849" width="1.5703125" style="215" bestFit="1" customWidth="1"/>
    <col min="3850" max="3850" width="1.42578125" style="215" bestFit="1" customWidth="1"/>
    <col min="3851" max="3851" width="1.5703125" style="215" bestFit="1" customWidth="1"/>
    <col min="3852" max="3852" width="1.42578125" style="215" bestFit="1" customWidth="1"/>
    <col min="3853" max="3853" width="1.5703125" style="215" bestFit="1" customWidth="1"/>
    <col min="3854" max="3854" width="1.42578125" style="215" bestFit="1" customWidth="1"/>
    <col min="3855" max="3855" width="1.5703125" style="215" bestFit="1" customWidth="1"/>
    <col min="3856" max="3856" width="1.42578125" style="215" bestFit="1" customWidth="1"/>
    <col min="3857" max="3857" width="1.5703125" style="215" bestFit="1" customWidth="1"/>
    <col min="3858" max="3858" width="1.42578125" style="215" bestFit="1" customWidth="1"/>
    <col min="3859" max="3859" width="1.5703125" style="215" bestFit="1" customWidth="1"/>
    <col min="3860" max="3860" width="1.42578125" style="215" bestFit="1" customWidth="1"/>
    <col min="3861" max="3861" width="1.5703125" style="215" bestFit="1" customWidth="1"/>
    <col min="3862" max="3862" width="1.42578125" style="215" bestFit="1" customWidth="1"/>
    <col min="3863" max="3863" width="1.5703125" style="215" bestFit="1" customWidth="1"/>
    <col min="3864" max="3864" width="1.42578125" style="215" bestFit="1" customWidth="1"/>
    <col min="3865" max="3865" width="1.5703125" style="215" bestFit="1" customWidth="1"/>
    <col min="3866" max="3866" width="1.42578125" style="215" bestFit="1" customWidth="1"/>
    <col min="3867" max="3867" width="1.5703125" style="215" bestFit="1" customWidth="1"/>
    <col min="3868" max="3868" width="1.42578125" style="215" bestFit="1" customWidth="1"/>
    <col min="3869" max="3869" width="1.5703125" style="215" bestFit="1" customWidth="1"/>
    <col min="3870" max="3870" width="1.42578125" style="215" bestFit="1" customWidth="1"/>
    <col min="3871" max="3871" width="1.5703125" style="215" bestFit="1" customWidth="1"/>
    <col min="3872" max="3872" width="1.42578125" style="215" bestFit="1" customWidth="1"/>
    <col min="3873" max="3873" width="0.140625" style="215" customWidth="1"/>
    <col min="3874" max="3874" width="0" style="215" hidden="1" customWidth="1"/>
    <col min="3875" max="4096" width="11.42578125" style="215"/>
    <col min="4097" max="4097" width="1.28515625" style="215" customWidth="1"/>
    <col min="4098" max="4098" width="22.140625" style="215" bestFit="1" customWidth="1"/>
    <col min="4099" max="4099" width="31.85546875" style="215" bestFit="1" customWidth="1"/>
    <col min="4100" max="4100" width="41.42578125" style="215" customWidth="1"/>
    <col min="4101" max="4101" width="37.5703125" style="215" customWidth="1"/>
    <col min="4102" max="4102" width="36.42578125" style="215" bestFit="1" customWidth="1"/>
    <col min="4103" max="4103" width="19.28515625" style="215" bestFit="1" customWidth="1"/>
    <col min="4104" max="4104" width="27.85546875" style="215" bestFit="1" customWidth="1"/>
    <col min="4105" max="4105" width="1.5703125" style="215" bestFit="1" customWidth="1"/>
    <col min="4106" max="4106" width="1.42578125" style="215" bestFit="1" customWidth="1"/>
    <col min="4107" max="4107" width="1.5703125" style="215" bestFit="1" customWidth="1"/>
    <col min="4108" max="4108" width="1.42578125" style="215" bestFit="1" customWidth="1"/>
    <col min="4109" max="4109" width="1.5703125" style="215" bestFit="1" customWidth="1"/>
    <col min="4110" max="4110" width="1.42578125" style="215" bestFit="1" customWidth="1"/>
    <col min="4111" max="4111" width="1.5703125" style="215" bestFit="1" customWidth="1"/>
    <col min="4112" max="4112" width="1.42578125" style="215" bestFit="1" customWidth="1"/>
    <col min="4113" max="4113" width="1.5703125" style="215" bestFit="1" customWidth="1"/>
    <col min="4114" max="4114" width="1.42578125" style="215" bestFit="1" customWidth="1"/>
    <col min="4115" max="4115" width="1.5703125" style="215" bestFit="1" customWidth="1"/>
    <col min="4116" max="4116" width="1.42578125" style="215" bestFit="1" customWidth="1"/>
    <col min="4117" max="4117" width="1.5703125" style="215" bestFit="1" customWidth="1"/>
    <col min="4118" max="4118" width="1.42578125" style="215" bestFit="1" customWidth="1"/>
    <col min="4119" max="4119" width="1.5703125" style="215" bestFit="1" customWidth="1"/>
    <col min="4120" max="4120" width="1.42578125" style="215" bestFit="1" customWidth="1"/>
    <col min="4121" max="4121" width="1.5703125" style="215" bestFit="1" customWidth="1"/>
    <col min="4122" max="4122" width="1.42578125" style="215" bestFit="1" customWidth="1"/>
    <col min="4123" max="4123" width="1.5703125" style="215" bestFit="1" customWidth="1"/>
    <col min="4124" max="4124" width="1.42578125" style="215" bestFit="1" customWidth="1"/>
    <col min="4125" max="4125" width="1.5703125" style="215" bestFit="1" customWidth="1"/>
    <col min="4126" max="4126" width="1.42578125" style="215" bestFit="1" customWidth="1"/>
    <col min="4127" max="4127" width="1.5703125" style="215" bestFit="1" customWidth="1"/>
    <col min="4128" max="4128" width="1.42578125" style="215" bestFit="1" customWidth="1"/>
    <col min="4129" max="4129" width="0.140625" style="215" customWidth="1"/>
    <col min="4130" max="4130" width="0" style="215" hidden="1" customWidth="1"/>
    <col min="4131" max="4352" width="11.42578125" style="215"/>
    <col min="4353" max="4353" width="1.28515625" style="215" customWidth="1"/>
    <col min="4354" max="4354" width="22.140625" style="215" bestFit="1" customWidth="1"/>
    <col min="4355" max="4355" width="31.85546875" style="215" bestFit="1" customWidth="1"/>
    <col min="4356" max="4356" width="41.42578125" style="215" customWidth="1"/>
    <col min="4357" max="4357" width="37.5703125" style="215" customWidth="1"/>
    <col min="4358" max="4358" width="36.42578125" style="215" bestFit="1" customWidth="1"/>
    <col min="4359" max="4359" width="19.28515625" style="215" bestFit="1" customWidth="1"/>
    <col min="4360" max="4360" width="27.85546875" style="215" bestFit="1" customWidth="1"/>
    <col min="4361" max="4361" width="1.5703125" style="215" bestFit="1" customWidth="1"/>
    <col min="4362" max="4362" width="1.42578125" style="215" bestFit="1" customWidth="1"/>
    <col min="4363" max="4363" width="1.5703125" style="215" bestFit="1" customWidth="1"/>
    <col min="4364" max="4364" width="1.42578125" style="215" bestFit="1" customWidth="1"/>
    <col min="4365" max="4365" width="1.5703125" style="215" bestFit="1" customWidth="1"/>
    <col min="4366" max="4366" width="1.42578125" style="215" bestFit="1" customWidth="1"/>
    <col min="4367" max="4367" width="1.5703125" style="215" bestFit="1" customWidth="1"/>
    <col min="4368" max="4368" width="1.42578125" style="215" bestFit="1" customWidth="1"/>
    <col min="4369" max="4369" width="1.5703125" style="215" bestFit="1" customWidth="1"/>
    <col min="4370" max="4370" width="1.42578125" style="215" bestFit="1" customWidth="1"/>
    <col min="4371" max="4371" width="1.5703125" style="215" bestFit="1" customWidth="1"/>
    <col min="4372" max="4372" width="1.42578125" style="215" bestFit="1" customWidth="1"/>
    <col min="4373" max="4373" width="1.5703125" style="215" bestFit="1" customWidth="1"/>
    <col min="4374" max="4374" width="1.42578125" style="215" bestFit="1" customWidth="1"/>
    <col min="4375" max="4375" width="1.5703125" style="215" bestFit="1" customWidth="1"/>
    <col min="4376" max="4376" width="1.42578125" style="215" bestFit="1" customWidth="1"/>
    <col min="4377" max="4377" width="1.5703125" style="215" bestFit="1" customWidth="1"/>
    <col min="4378" max="4378" width="1.42578125" style="215" bestFit="1" customWidth="1"/>
    <col min="4379" max="4379" width="1.5703125" style="215" bestFit="1" customWidth="1"/>
    <col min="4380" max="4380" width="1.42578125" style="215" bestFit="1" customWidth="1"/>
    <col min="4381" max="4381" width="1.5703125" style="215" bestFit="1" customWidth="1"/>
    <col min="4382" max="4382" width="1.42578125" style="215" bestFit="1" customWidth="1"/>
    <col min="4383" max="4383" width="1.5703125" style="215" bestFit="1" customWidth="1"/>
    <col min="4384" max="4384" width="1.42578125" style="215" bestFit="1" customWidth="1"/>
    <col min="4385" max="4385" width="0.140625" style="215" customWidth="1"/>
    <col min="4386" max="4386" width="0" style="215" hidden="1" customWidth="1"/>
    <col min="4387" max="4608" width="11.42578125" style="215"/>
    <col min="4609" max="4609" width="1.28515625" style="215" customWidth="1"/>
    <col min="4610" max="4610" width="22.140625" style="215" bestFit="1" customWidth="1"/>
    <col min="4611" max="4611" width="31.85546875" style="215" bestFit="1" customWidth="1"/>
    <col min="4612" max="4612" width="41.42578125" style="215" customWidth="1"/>
    <col min="4613" max="4613" width="37.5703125" style="215" customWidth="1"/>
    <col min="4614" max="4614" width="36.42578125" style="215" bestFit="1" customWidth="1"/>
    <col min="4615" max="4615" width="19.28515625" style="215" bestFit="1" customWidth="1"/>
    <col min="4616" max="4616" width="27.85546875" style="215" bestFit="1" customWidth="1"/>
    <col min="4617" max="4617" width="1.5703125" style="215" bestFit="1" customWidth="1"/>
    <col min="4618" max="4618" width="1.42578125" style="215" bestFit="1" customWidth="1"/>
    <col min="4619" max="4619" width="1.5703125" style="215" bestFit="1" customWidth="1"/>
    <col min="4620" max="4620" width="1.42578125" style="215" bestFit="1" customWidth="1"/>
    <col min="4621" max="4621" width="1.5703125" style="215" bestFit="1" customWidth="1"/>
    <col min="4622" max="4622" width="1.42578125" style="215" bestFit="1" customWidth="1"/>
    <col min="4623" max="4623" width="1.5703125" style="215" bestFit="1" customWidth="1"/>
    <col min="4624" max="4624" width="1.42578125" style="215" bestFit="1" customWidth="1"/>
    <col min="4625" max="4625" width="1.5703125" style="215" bestFit="1" customWidth="1"/>
    <col min="4626" max="4626" width="1.42578125" style="215" bestFit="1" customWidth="1"/>
    <col min="4627" max="4627" width="1.5703125" style="215" bestFit="1" customWidth="1"/>
    <col min="4628" max="4628" width="1.42578125" style="215" bestFit="1" customWidth="1"/>
    <col min="4629" max="4629" width="1.5703125" style="215" bestFit="1" customWidth="1"/>
    <col min="4630" max="4630" width="1.42578125" style="215" bestFit="1" customWidth="1"/>
    <col min="4631" max="4631" width="1.5703125" style="215" bestFit="1" customWidth="1"/>
    <col min="4632" max="4632" width="1.42578125" style="215" bestFit="1" customWidth="1"/>
    <col min="4633" max="4633" width="1.5703125" style="215" bestFit="1" customWidth="1"/>
    <col min="4634" max="4634" width="1.42578125" style="215" bestFit="1" customWidth="1"/>
    <col min="4635" max="4635" width="1.5703125" style="215" bestFit="1" customWidth="1"/>
    <col min="4636" max="4636" width="1.42578125" style="215" bestFit="1" customWidth="1"/>
    <col min="4637" max="4637" width="1.5703125" style="215" bestFit="1" customWidth="1"/>
    <col min="4638" max="4638" width="1.42578125" style="215" bestFit="1" customWidth="1"/>
    <col min="4639" max="4639" width="1.5703125" style="215" bestFit="1" customWidth="1"/>
    <col min="4640" max="4640" width="1.42578125" style="215" bestFit="1" customWidth="1"/>
    <col min="4641" max="4641" width="0.140625" style="215" customWidth="1"/>
    <col min="4642" max="4642" width="0" style="215" hidden="1" customWidth="1"/>
    <col min="4643" max="4864" width="11.42578125" style="215"/>
    <col min="4865" max="4865" width="1.28515625" style="215" customWidth="1"/>
    <col min="4866" max="4866" width="22.140625" style="215" bestFit="1" customWidth="1"/>
    <col min="4867" max="4867" width="31.85546875" style="215" bestFit="1" customWidth="1"/>
    <col min="4868" max="4868" width="41.42578125" style="215" customWidth="1"/>
    <col min="4869" max="4869" width="37.5703125" style="215" customWidth="1"/>
    <col min="4870" max="4870" width="36.42578125" style="215" bestFit="1" customWidth="1"/>
    <col min="4871" max="4871" width="19.28515625" style="215" bestFit="1" customWidth="1"/>
    <col min="4872" max="4872" width="27.85546875" style="215" bestFit="1" customWidth="1"/>
    <col min="4873" max="4873" width="1.5703125" style="215" bestFit="1" customWidth="1"/>
    <col min="4874" max="4874" width="1.42578125" style="215" bestFit="1" customWidth="1"/>
    <col min="4875" max="4875" width="1.5703125" style="215" bestFit="1" customWidth="1"/>
    <col min="4876" max="4876" width="1.42578125" style="215" bestFit="1" customWidth="1"/>
    <col min="4877" max="4877" width="1.5703125" style="215" bestFit="1" customWidth="1"/>
    <col min="4878" max="4878" width="1.42578125" style="215" bestFit="1" customWidth="1"/>
    <col min="4879" max="4879" width="1.5703125" style="215" bestFit="1" customWidth="1"/>
    <col min="4880" max="4880" width="1.42578125" style="215" bestFit="1" customWidth="1"/>
    <col min="4881" max="4881" width="1.5703125" style="215" bestFit="1" customWidth="1"/>
    <col min="4882" max="4882" width="1.42578125" style="215" bestFit="1" customWidth="1"/>
    <col min="4883" max="4883" width="1.5703125" style="215" bestFit="1" customWidth="1"/>
    <col min="4884" max="4884" width="1.42578125" style="215" bestFit="1" customWidth="1"/>
    <col min="4885" max="4885" width="1.5703125" style="215" bestFit="1" customWidth="1"/>
    <col min="4886" max="4886" width="1.42578125" style="215" bestFit="1" customWidth="1"/>
    <col min="4887" max="4887" width="1.5703125" style="215" bestFit="1" customWidth="1"/>
    <col min="4888" max="4888" width="1.42578125" style="215" bestFit="1" customWidth="1"/>
    <col min="4889" max="4889" width="1.5703125" style="215" bestFit="1" customWidth="1"/>
    <col min="4890" max="4890" width="1.42578125" style="215" bestFit="1" customWidth="1"/>
    <col min="4891" max="4891" width="1.5703125" style="215" bestFit="1" customWidth="1"/>
    <col min="4892" max="4892" width="1.42578125" style="215" bestFit="1" customWidth="1"/>
    <col min="4893" max="4893" width="1.5703125" style="215" bestFit="1" customWidth="1"/>
    <col min="4894" max="4894" width="1.42578125" style="215" bestFit="1" customWidth="1"/>
    <col min="4895" max="4895" width="1.5703125" style="215" bestFit="1" customWidth="1"/>
    <col min="4896" max="4896" width="1.42578125" style="215" bestFit="1" customWidth="1"/>
    <col min="4897" max="4897" width="0.140625" style="215" customWidth="1"/>
    <col min="4898" max="4898" width="0" style="215" hidden="1" customWidth="1"/>
    <col min="4899" max="5120" width="11.42578125" style="215"/>
    <col min="5121" max="5121" width="1.28515625" style="215" customWidth="1"/>
    <col min="5122" max="5122" width="22.140625" style="215" bestFit="1" customWidth="1"/>
    <col min="5123" max="5123" width="31.85546875" style="215" bestFit="1" customWidth="1"/>
    <col min="5124" max="5124" width="41.42578125" style="215" customWidth="1"/>
    <col min="5125" max="5125" width="37.5703125" style="215" customWidth="1"/>
    <col min="5126" max="5126" width="36.42578125" style="215" bestFit="1" customWidth="1"/>
    <col min="5127" max="5127" width="19.28515625" style="215" bestFit="1" customWidth="1"/>
    <col min="5128" max="5128" width="27.85546875" style="215" bestFit="1" customWidth="1"/>
    <col min="5129" max="5129" width="1.5703125" style="215" bestFit="1" customWidth="1"/>
    <col min="5130" max="5130" width="1.42578125" style="215" bestFit="1" customWidth="1"/>
    <col min="5131" max="5131" width="1.5703125" style="215" bestFit="1" customWidth="1"/>
    <col min="5132" max="5132" width="1.42578125" style="215" bestFit="1" customWidth="1"/>
    <col min="5133" max="5133" width="1.5703125" style="215" bestFit="1" customWidth="1"/>
    <col min="5134" max="5134" width="1.42578125" style="215" bestFit="1" customWidth="1"/>
    <col min="5135" max="5135" width="1.5703125" style="215" bestFit="1" customWidth="1"/>
    <col min="5136" max="5136" width="1.42578125" style="215" bestFit="1" customWidth="1"/>
    <col min="5137" max="5137" width="1.5703125" style="215" bestFit="1" customWidth="1"/>
    <col min="5138" max="5138" width="1.42578125" style="215" bestFit="1" customWidth="1"/>
    <col min="5139" max="5139" width="1.5703125" style="215" bestFit="1" customWidth="1"/>
    <col min="5140" max="5140" width="1.42578125" style="215" bestFit="1" customWidth="1"/>
    <col min="5141" max="5141" width="1.5703125" style="215" bestFit="1" customWidth="1"/>
    <col min="5142" max="5142" width="1.42578125" style="215" bestFit="1" customWidth="1"/>
    <col min="5143" max="5143" width="1.5703125" style="215" bestFit="1" customWidth="1"/>
    <col min="5144" max="5144" width="1.42578125" style="215" bestFit="1" customWidth="1"/>
    <col min="5145" max="5145" width="1.5703125" style="215" bestFit="1" customWidth="1"/>
    <col min="5146" max="5146" width="1.42578125" style="215" bestFit="1" customWidth="1"/>
    <col min="5147" max="5147" width="1.5703125" style="215" bestFit="1" customWidth="1"/>
    <col min="5148" max="5148" width="1.42578125" style="215" bestFit="1" customWidth="1"/>
    <col min="5149" max="5149" width="1.5703125" style="215" bestFit="1" customWidth="1"/>
    <col min="5150" max="5150" width="1.42578125" style="215" bestFit="1" customWidth="1"/>
    <col min="5151" max="5151" width="1.5703125" style="215" bestFit="1" customWidth="1"/>
    <col min="5152" max="5152" width="1.42578125" style="215" bestFit="1" customWidth="1"/>
    <col min="5153" max="5153" width="0.140625" style="215" customWidth="1"/>
    <col min="5154" max="5154" width="0" style="215" hidden="1" customWidth="1"/>
    <col min="5155" max="5376" width="11.42578125" style="215"/>
    <col min="5377" max="5377" width="1.28515625" style="215" customWidth="1"/>
    <col min="5378" max="5378" width="22.140625" style="215" bestFit="1" customWidth="1"/>
    <col min="5379" max="5379" width="31.85546875" style="215" bestFit="1" customWidth="1"/>
    <col min="5380" max="5380" width="41.42578125" style="215" customWidth="1"/>
    <col min="5381" max="5381" width="37.5703125" style="215" customWidth="1"/>
    <col min="5382" max="5382" width="36.42578125" style="215" bestFit="1" customWidth="1"/>
    <col min="5383" max="5383" width="19.28515625" style="215" bestFit="1" customWidth="1"/>
    <col min="5384" max="5384" width="27.85546875" style="215" bestFit="1" customWidth="1"/>
    <col min="5385" max="5385" width="1.5703125" style="215" bestFit="1" customWidth="1"/>
    <col min="5386" max="5386" width="1.42578125" style="215" bestFit="1" customWidth="1"/>
    <col min="5387" max="5387" width="1.5703125" style="215" bestFit="1" customWidth="1"/>
    <col min="5388" max="5388" width="1.42578125" style="215" bestFit="1" customWidth="1"/>
    <col min="5389" max="5389" width="1.5703125" style="215" bestFit="1" customWidth="1"/>
    <col min="5390" max="5390" width="1.42578125" style="215" bestFit="1" customWidth="1"/>
    <col min="5391" max="5391" width="1.5703125" style="215" bestFit="1" customWidth="1"/>
    <col min="5392" max="5392" width="1.42578125" style="215" bestFit="1" customWidth="1"/>
    <col min="5393" max="5393" width="1.5703125" style="215" bestFit="1" customWidth="1"/>
    <col min="5394" max="5394" width="1.42578125" style="215" bestFit="1" customWidth="1"/>
    <col min="5395" max="5395" width="1.5703125" style="215" bestFit="1" customWidth="1"/>
    <col min="5396" max="5396" width="1.42578125" style="215" bestFit="1" customWidth="1"/>
    <col min="5397" max="5397" width="1.5703125" style="215" bestFit="1" customWidth="1"/>
    <col min="5398" max="5398" width="1.42578125" style="215" bestFit="1" customWidth="1"/>
    <col min="5399" max="5399" width="1.5703125" style="215" bestFit="1" customWidth="1"/>
    <col min="5400" max="5400" width="1.42578125" style="215" bestFit="1" customWidth="1"/>
    <col min="5401" max="5401" width="1.5703125" style="215" bestFit="1" customWidth="1"/>
    <col min="5402" max="5402" width="1.42578125" style="215" bestFit="1" customWidth="1"/>
    <col min="5403" max="5403" width="1.5703125" style="215" bestFit="1" customWidth="1"/>
    <col min="5404" max="5404" width="1.42578125" style="215" bestFit="1" customWidth="1"/>
    <col min="5405" max="5405" width="1.5703125" style="215" bestFit="1" customWidth="1"/>
    <col min="5406" max="5406" width="1.42578125" style="215" bestFit="1" customWidth="1"/>
    <col min="5407" max="5407" width="1.5703125" style="215" bestFit="1" customWidth="1"/>
    <col min="5408" max="5408" width="1.42578125" style="215" bestFit="1" customWidth="1"/>
    <col min="5409" max="5409" width="0.140625" style="215" customWidth="1"/>
    <col min="5410" max="5410" width="0" style="215" hidden="1" customWidth="1"/>
    <col min="5411" max="5632" width="11.42578125" style="215"/>
    <col min="5633" max="5633" width="1.28515625" style="215" customWidth="1"/>
    <col min="5634" max="5634" width="22.140625" style="215" bestFit="1" customWidth="1"/>
    <col min="5635" max="5635" width="31.85546875" style="215" bestFit="1" customWidth="1"/>
    <col min="5636" max="5636" width="41.42578125" style="215" customWidth="1"/>
    <col min="5637" max="5637" width="37.5703125" style="215" customWidth="1"/>
    <col min="5638" max="5638" width="36.42578125" style="215" bestFit="1" customWidth="1"/>
    <col min="5639" max="5639" width="19.28515625" style="215" bestFit="1" customWidth="1"/>
    <col min="5640" max="5640" width="27.85546875" style="215" bestFit="1" customWidth="1"/>
    <col min="5641" max="5641" width="1.5703125" style="215" bestFit="1" customWidth="1"/>
    <col min="5642" max="5642" width="1.42578125" style="215" bestFit="1" customWidth="1"/>
    <col min="5643" max="5643" width="1.5703125" style="215" bestFit="1" customWidth="1"/>
    <col min="5644" max="5644" width="1.42578125" style="215" bestFit="1" customWidth="1"/>
    <col min="5645" max="5645" width="1.5703125" style="215" bestFit="1" customWidth="1"/>
    <col min="5646" max="5646" width="1.42578125" style="215" bestFit="1" customWidth="1"/>
    <col min="5647" max="5647" width="1.5703125" style="215" bestFit="1" customWidth="1"/>
    <col min="5648" max="5648" width="1.42578125" style="215" bestFit="1" customWidth="1"/>
    <col min="5649" max="5649" width="1.5703125" style="215" bestFit="1" customWidth="1"/>
    <col min="5650" max="5650" width="1.42578125" style="215" bestFit="1" customWidth="1"/>
    <col min="5651" max="5651" width="1.5703125" style="215" bestFit="1" customWidth="1"/>
    <col min="5652" max="5652" width="1.42578125" style="215" bestFit="1" customWidth="1"/>
    <col min="5653" max="5653" width="1.5703125" style="215" bestFit="1" customWidth="1"/>
    <col min="5654" max="5654" width="1.42578125" style="215" bestFit="1" customWidth="1"/>
    <col min="5655" max="5655" width="1.5703125" style="215" bestFit="1" customWidth="1"/>
    <col min="5656" max="5656" width="1.42578125" style="215" bestFit="1" customWidth="1"/>
    <col min="5657" max="5657" width="1.5703125" style="215" bestFit="1" customWidth="1"/>
    <col min="5658" max="5658" width="1.42578125" style="215" bestFit="1" customWidth="1"/>
    <col min="5659" max="5659" width="1.5703125" style="215" bestFit="1" customWidth="1"/>
    <col min="5660" max="5660" width="1.42578125" style="215" bestFit="1" customWidth="1"/>
    <col min="5661" max="5661" width="1.5703125" style="215" bestFit="1" customWidth="1"/>
    <col min="5662" max="5662" width="1.42578125" style="215" bestFit="1" customWidth="1"/>
    <col min="5663" max="5663" width="1.5703125" style="215" bestFit="1" customWidth="1"/>
    <col min="5664" max="5664" width="1.42578125" style="215" bestFit="1" customWidth="1"/>
    <col min="5665" max="5665" width="0.140625" style="215" customWidth="1"/>
    <col min="5666" max="5666" width="0" style="215" hidden="1" customWidth="1"/>
    <col min="5667" max="5888" width="11.42578125" style="215"/>
    <col min="5889" max="5889" width="1.28515625" style="215" customWidth="1"/>
    <col min="5890" max="5890" width="22.140625" style="215" bestFit="1" customWidth="1"/>
    <col min="5891" max="5891" width="31.85546875" style="215" bestFit="1" customWidth="1"/>
    <col min="5892" max="5892" width="41.42578125" style="215" customWidth="1"/>
    <col min="5893" max="5893" width="37.5703125" style="215" customWidth="1"/>
    <col min="5894" max="5894" width="36.42578125" style="215" bestFit="1" customWidth="1"/>
    <col min="5895" max="5895" width="19.28515625" style="215" bestFit="1" customWidth="1"/>
    <col min="5896" max="5896" width="27.85546875" style="215" bestFit="1" customWidth="1"/>
    <col min="5897" max="5897" width="1.5703125" style="215" bestFit="1" customWidth="1"/>
    <col min="5898" max="5898" width="1.42578125" style="215" bestFit="1" customWidth="1"/>
    <col min="5899" max="5899" width="1.5703125" style="215" bestFit="1" customWidth="1"/>
    <col min="5900" max="5900" width="1.42578125" style="215" bestFit="1" customWidth="1"/>
    <col min="5901" max="5901" width="1.5703125" style="215" bestFit="1" customWidth="1"/>
    <col min="5902" max="5902" width="1.42578125" style="215" bestFit="1" customWidth="1"/>
    <col min="5903" max="5903" width="1.5703125" style="215" bestFit="1" customWidth="1"/>
    <col min="5904" max="5904" width="1.42578125" style="215" bestFit="1" customWidth="1"/>
    <col min="5905" max="5905" width="1.5703125" style="215" bestFit="1" customWidth="1"/>
    <col min="5906" max="5906" width="1.42578125" style="215" bestFit="1" customWidth="1"/>
    <col min="5907" max="5907" width="1.5703125" style="215" bestFit="1" customWidth="1"/>
    <col min="5908" max="5908" width="1.42578125" style="215" bestFit="1" customWidth="1"/>
    <col min="5909" max="5909" width="1.5703125" style="215" bestFit="1" customWidth="1"/>
    <col min="5910" max="5910" width="1.42578125" style="215" bestFit="1" customWidth="1"/>
    <col min="5911" max="5911" width="1.5703125" style="215" bestFit="1" customWidth="1"/>
    <col min="5912" max="5912" width="1.42578125" style="215" bestFit="1" customWidth="1"/>
    <col min="5913" max="5913" width="1.5703125" style="215" bestFit="1" customWidth="1"/>
    <col min="5914" max="5914" width="1.42578125" style="215" bestFit="1" customWidth="1"/>
    <col min="5915" max="5915" width="1.5703125" style="215" bestFit="1" customWidth="1"/>
    <col min="5916" max="5916" width="1.42578125" style="215" bestFit="1" customWidth="1"/>
    <col min="5917" max="5917" width="1.5703125" style="215" bestFit="1" customWidth="1"/>
    <col min="5918" max="5918" width="1.42578125" style="215" bestFit="1" customWidth="1"/>
    <col min="5919" max="5919" width="1.5703125" style="215" bestFit="1" customWidth="1"/>
    <col min="5920" max="5920" width="1.42578125" style="215" bestFit="1" customWidth="1"/>
    <col min="5921" max="5921" width="0.140625" style="215" customWidth="1"/>
    <col min="5922" max="5922" width="0" style="215" hidden="1" customWidth="1"/>
    <col min="5923" max="6144" width="11.42578125" style="215"/>
    <col min="6145" max="6145" width="1.28515625" style="215" customWidth="1"/>
    <col min="6146" max="6146" width="22.140625" style="215" bestFit="1" customWidth="1"/>
    <col min="6147" max="6147" width="31.85546875" style="215" bestFit="1" customWidth="1"/>
    <col min="6148" max="6148" width="41.42578125" style="215" customWidth="1"/>
    <col min="6149" max="6149" width="37.5703125" style="215" customWidth="1"/>
    <col min="6150" max="6150" width="36.42578125" style="215" bestFit="1" customWidth="1"/>
    <col min="6151" max="6151" width="19.28515625" style="215" bestFit="1" customWidth="1"/>
    <col min="6152" max="6152" width="27.85546875" style="215" bestFit="1" customWidth="1"/>
    <col min="6153" max="6153" width="1.5703125" style="215" bestFit="1" customWidth="1"/>
    <col min="6154" max="6154" width="1.42578125" style="215" bestFit="1" customWidth="1"/>
    <col min="6155" max="6155" width="1.5703125" style="215" bestFit="1" customWidth="1"/>
    <col min="6156" max="6156" width="1.42578125" style="215" bestFit="1" customWidth="1"/>
    <col min="6157" max="6157" width="1.5703125" style="215" bestFit="1" customWidth="1"/>
    <col min="6158" max="6158" width="1.42578125" style="215" bestFit="1" customWidth="1"/>
    <col min="6159" max="6159" width="1.5703125" style="215" bestFit="1" customWidth="1"/>
    <col min="6160" max="6160" width="1.42578125" style="215" bestFit="1" customWidth="1"/>
    <col min="6161" max="6161" width="1.5703125" style="215" bestFit="1" customWidth="1"/>
    <col min="6162" max="6162" width="1.42578125" style="215" bestFit="1" customWidth="1"/>
    <col min="6163" max="6163" width="1.5703125" style="215" bestFit="1" customWidth="1"/>
    <col min="6164" max="6164" width="1.42578125" style="215" bestFit="1" customWidth="1"/>
    <col min="6165" max="6165" width="1.5703125" style="215" bestFit="1" customWidth="1"/>
    <col min="6166" max="6166" width="1.42578125" style="215" bestFit="1" customWidth="1"/>
    <col min="6167" max="6167" width="1.5703125" style="215" bestFit="1" customWidth="1"/>
    <col min="6168" max="6168" width="1.42578125" style="215" bestFit="1" customWidth="1"/>
    <col min="6169" max="6169" width="1.5703125" style="215" bestFit="1" customWidth="1"/>
    <col min="6170" max="6170" width="1.42578125" style="215" bestFit="1" customWidth="1"/>
    <col min="6171" max="6171" width="1.5703125" style="215" bestFit="1" customWidth="1"/>
    <col min="6172" max="6172" width="1.42578125" style="215" bestFit="1" customWidth="1"/>
    <col min="6173" max="6173" width="1.5703125" style="215" bestFit="1" customWidth="1"/>
    <col min="6174" max="6174" width="1.42578125" style="215" bestFit="1" customWidth="1"/>
    <col min="6175" max="6175" width="1.5703125" style="215" bestFit="1" customWidth="1"/>
    <col min="6176" max="6176" width="1.42578125" style="215" bestFit="1" customWidth="1"/>
    <col min="6177" max="6177" width="0.140625" style="215" customWidth="1"/>
    <col min="6178" max="6178" width="0" style="215" hidden="1" customWidth="1"/>
    <col min="6179" max="6400" width="11.42578125" style="215"/>
    <col min="6401" max="6401" width="1.28515625" style="215" customWidth="1"/>
    <col min="6402" max="6402" width="22.140625" style="215" bestFit="1" customWidth="1"/>
    <col min="6403" max="6403" width="31.85546875" style="215" bestFit="1" customWidth="1"/>
    <col min="6404" max="6404" width="41.42578125" style="215" customWidth="1"/>
    <col min="6405" max="6405" width="37.5703125" style="215" customWidth="1"/>
    <col min="6406" max="6406" width="36.42578125" style="215" bestFit="1" customWidth="1"/>
    <col min="6407" max="6407" width="19.28515625" style="215" bestFit="1" customWidth="1"/>
    <col min="6408" max="6408" width="27.85546875" style="215" bestFit="1" customWidth="1"/>
    <col min="6409" max="6409" width="1.5703125" style="215" bestFit="1" customWidth="1"/>
    <col min="6410" max="6410" width="1.42578125" style="215" bestFit="1" customWidth="1"/>
    <col min="6411" max="6411" width="1.5703125" style="215" bestFit="1" customWidth="1"/>
    <col min="6412" max="6412" width="1.42578125" style="215" bestFit="1" customWidth="1"/>
    <col min="6413" max="6413" width="1.5703125" style="215" bestFit="1" customWidth="1"/>
    <col min="6414" max="6414" width="1.42578125" style="215" bestFit="1" customWidth="1"/>
    <col min="6415" max="6415" width="1.5703125" style="215" bestFit="1" customWidth="1"/>
    <col min="6416" max="6416" width="1.42578125" style="215" bestFit="1" customWidth="1"/>
    <col min="6417" max="6417" width="1.5703125" style="215" bestFit="1" customWidth="1"/>
    <col min="6418" max="6418" width="1.42578125" style="215" bestFit="1" customWidth="1"/>
    <col min="6419" max="6419" width="1.5703125" style="215" bestFit="1" customWidth="1"/>
    <col min="6420" max="6420" width="1.42578125" style="215" bestFit="1" customWidth="1"/>
    <col min="6421" max="6421" width="1.5703125" style="215" bestFit="1" customWidth="1"/>
    <col min="6422" max="6422" width="1.42578125" style="215" bestFit="1" customWidth="1"/>
    <col min="6423" max="6423" width="1.5703125" style="215" bestFit="1" customWidth="1"/>
    <col min="6424" max="6424" width="1.42578125" style="215" bestFit="1" customWidth="1"/>
    <col min="6425" max="6425" width="1.5703125" style="215" bestFit="1" customWidth="1"/>
    <col min="6426" max="6426" width="1.42578125" style="215" bestFit="1" customWidth="1"/>
    <col min="6427" max="6427" width="1.5703125" style="215" bestFit="1" customWidth="1"/>
    <col min="6428" max="6428" width="1.42578125" style="215" bestFit="1" customWidth="1"/>
    <col min="6429" max="6429" width="1.5703125" style="215" bestFit="1" customWidth="1"/>
    <col min="6430" max="6430" width="1.42578125" style="215" bestFit="1" customWidth="1"/>
    <col min="6431" max="6431" width="1.5703125" style="215" bestFit="1" customWidth="1"/>
    <col min="6432" max="6432" width="1.42578125" style="215" bestFit="1" customWidth="1"/>
    <col min="6433" max="6433" width="0.140625" style="215" customWidth="1"/>
    <col min="6434" max="6434" width="0" style="215" hidden="1" customWidth="1"/>
    <col min="6435" max="6656" width="11.42578125" style="215"/>
    <col min="6657" max="6657" width="1.28515625" style="215" customWidth="1"/>
    <col min="6658" max="6658" width="22.140625" style="215" bestFit="1" customWidth="1"/>
    <col min="6659" max="6659" width="31.85546875" style="215" bestFit="1" customWidth="1"/>
    <col min="6660" max="6660" width="41.42578125" style="215" customWidth="1"/>
    <col min="6661" max="6661" width="37.5703125" style="215" customWidth="1"/>
    <col min="6662" max="6662" width="36.42578125" style="215" bestFit="1" customWidth="1"/>
    <col min="6663" max="6663" width="19.28515625" style="215" bestFit="1" customWidth="1"/>
    <col min="6664" max="6664" width="27.85546875" style="215" bestFit="1" customWidth="1"/>
    <col min="6665" max="6665" width="1.5703125" style="215" bestFit="1" customWidth="1"/>
    <col min="6666" max="6666" width="1.42578125" style="215" bestFit="1" customWidth="1"/>
    <col min="6667" max="6667" width="1.5703125" style="215" bestFit="1" customWidth="1"/>
    <col min="6668" max="6668" width="1.42578125" style="215" bestFit="1" customWidth="1"/>
    <col min="6669" max="6669" width="1.5703125" style="215" bestFit="1" customWidth="1"/>
    <col min="6670" max="6670" width="1.42578125" style="215" bestFit="1" customWidth="1"/>
    <col min="6671" max="6671" width="1.5703125" style="215" bestFit="1" customWidth="1"/>
    <col min="6672" max="6672" width="1.42578125" style="215" bestFit="1" customWidth="1"/>
    <col min="6673" max="6673" width="1.5703125" style="215" bestFit="1" customWidth="1"/>
    <col min="6674" max="6674" width="1.42578125" style="215" bestFit="1" customWidth="1"/>
    <col min="6675" max="6675" width="1.5703125" style="215" bestFit="1" customWidth="1"/>
    <col min="6676" max="6676" width="1.42578125" style="215" bestFit="1" customWidth="1"/>
    <col min="6677" max="6677" width="1.5703125" style="215" bestFit="1" customWidth="1"/>
    <col min="6678" max="6678" width="1.42578125" style="215" bestFit="1" customWidth="1"/>
    <col min="6679" max="6679" width="1.5703125" style="215" bestFit="1" customWidth="1"/>
    <col min="6680" max="6680" width="1.42578125" style="215" bestFit="1" customWidth="1"/>
    <col min="6681" max="6681" width="1.5703125" style="215" bestFit="1" customWidth="1"/>
    <col min="6682" max="6682" width="1.42578125" style="215" bestFit="1" customWidth="1"/>
    <col min="6683" max="6683" width="1.5703125" style="215" bestFit="1" customWidth="1"/>
    <col min="6684" max="6684" width="1.42578125" style="215" bestFit="1" customWidth="1"/>
    <col min="6685" max="6685" width="1.5703125" style="215" bestFit="1" customWidth="1"/>
    <col min="6686" max="6686" width="1.42578125" style="215" bestFit="1" customWidth="1"/>
    <col min="6687" max="6687" width="1.5703125" style="215" bestFit="1" customWidth="1"/>
    <col min="6688" max="6688" width="1.42578125" style="215" bestFit="1" customWidth="1"/>
    <col min="6689" max="6689" width="0.140625" style="215" customWidth="1"/>
    <col min="6690" max="6690" width="0" style="215" hidden="1" customWidth="1"/>
    <col min="6691" max="6912" width="11.42578125" style="215"/>
    <col min="6913" max="6913" width="1.28515625" style="215" customWidth="1"/>
    <col min="6914" max="6914" width="22.140625" style="215" bestFit="1" customWidth="1"/>
    <col min="6915" max="6915" width="31.85546875" style="215" bestFit="1" customWidth="1"/>
    <col min="6916" max="6916" width="41.42578125" style="215" customWidth="1"/>
    <col min="6917" max="6917" width="37.5703125" style="215" customWidth="1"/>
    <col min="6918" max="6918" width="36.42578125" style="215" bestFit="1" customWidth="1"/>
    <col min="6919" max="6919" width="19.28515625" style="215" bestFit="1" customWidth="1"/>
    <col min="6920" max="6920" width="27.85546875" style="215" bestFit="1" customWidth="1"/>
    <col min="6921" max="6921" width="1.5703125" style="215" bestFit="1" customWidth="1"/>
    <col min="6922" max="6922" width="1.42578125" style="215" bestFit="1" customWidth="1"/>
    <col min="6923" max="6923" width="1.5703125" style="215" bestFit="1" customWidth="1"/>
    <col min="6924" max="6924" width="1.42578125" style="215" bestFit="1" customWidth="1"/>
    <col min="6925" max="6925" width="1.5703125" style="215" bestFit="1" customWidth="1"/>
    <col min="6926" max="6926" width="1.42578125" style="215" bestFit="1" customWidth="1"/>
    <col min="6927" max="6927" width="1.5703125" style="215" bestFit="1" customWidth="1"/>
    <col min="6928" max="6928" width="1.42578125" style="215" bestFit="1" customWidth="1"/>
    <col min="6929" max="6929" width="1.5703125" style="215" bestFit="1" customWidth="1"/>
    <col min="6930" max="6930" width="1.42578125" style="215" bestFit="1" customWidth="1"/>
    <col min="6931" max="6931" width="1.5703125" style="215" bestFit="1" customWidth="1"/>
    <col min="6932" max="6932" width="1.42578125" style="215" bestFit="1" customWidth="1"/>
    <col min="6933" max="6933" width="1.5703125" style="215" bestFit="1" customWidth="1"/>
    <col min="6934" max="6934" width="1.42578125" style="215" bestFit="1" customWidth="1"/>
    <col min="6935" max="6935" width="1.5703125" style="215" bestFit="1" customWidth="1"/>
    <col min="6936" max="6936" width="1.42578125" style="215" bestFit="1" customWidth="1"/>
    <col min="6937" max="6937" width="1.5703125" style="215" bestFit="1" customWidth="1"/>
    <col min="6938" max="6938" width="1.42578125" style="215" bestFit="1" customWidth="1"/>
    <col min="6939" max="6939" width="1.5703125" style="215" bestFit="1" customWidth="1"/>
    <col min="6940" max="6940" width="1.42578125" style="215" bestFit="1" customWidth="1"/>
    <col min="6941" max="6941" width="1.5703125" style="215" bestFit="1" customWidth="1"/>
    <col min="6942" max="6942" width="1.42578125" style="215" bestFit="1" customWidth="1"/>
    <col min="6943" max="6943" width="1.5703125" style="215" bestFit="1" customWidth="1"/>
    <col min="6944" max="6944" width="1.42578125" style="215" bestFit="1" customWidth="1"/>
    <col min="6945" max="6945" width="0.140625" style="215" customWidth="1"/>
    <col min="6946" max="6946" width="0" style="215" hidden="1" customWidth="1"/>
    <col min="6947" max="7168" width="11.42578125" style="215"/>
    <col min="7169" max="7169" width="1.28515625" style="215" customWidth="1"/>
    <col min="7170" max="7170" width="22.140625" style="215" bestFit="1" customWidth="1"/>
    <col min="7171" max="7171" width="31.85546875" style="215" bestFit="1" customWidth="1"/>
    <col min="7172" max="7172" width="41.42578125" style="215" customWidth="1"/>
    <col min="7173" max="7173" width="37.5703125" style="215" customWidth="1"/>
    <col min="7174" max="7174" width="36.42578125" style="215" bestFit="1" customWidth="1"/>
    <col min="7175" max="7175" width="19.28515625" style="215" bestFit="1" customWidth="1"/>
    <col min="7176" max="7176" width="27.85546875" style="215" bestFit="1" customWidth="1"/>
    <col min="7177" max="7177" width="1.5703125" style="215" bestFit="1" customWidth="1"/>
    <col min="7178" max="7178" width="1.42578125" style="215" bestFit="1" customWidth="1"/>
    <col min="7179" max="7179" width="1.5703125" style="215" bestFit="1" customWidth="1"/>
    <col min="7180" max="7180" width="1.42578125" style="215" bestFit="1" customWidth="1"/>
    <col min="7181" max="7181" width="1.5703125" style="215" bestFit="1" customWidth="1"/>
    <col min="7182" max="7182" width="1.42578125" style="215" bestFit="1" customWidth="1"/>
    <col min="7183" max="7183" width="1.5703125" style="215" bestFit="1" customWidth="1"/>
    <col min="7184" max="7184" width="1.42578125" style="215" bestFit="1" customWidth="1"/>
    <col min="7185" max="7185" width="1.5703125" style="215" bestFit="1" customWidth="1"/>
    <col min="7186" max="7186" width="1.42578125" style="215" bestFit="1" customWidth="1"/>
    <col min="7187" max="7187" width="1.5703125" style="215" bestFit="1" customWidth="1"/>
    <col min="7188" max="7188" width="1.42578125" style="215" bestFit="1" customWidth="1"/>
    <col min="7189" max="7189" width="1.5703125" style="215" bestFit="1" customWidth="1"/>
    <col min="7190" max="7190" width="1.42578125" style="215" bestFit="1" customWidth="1"/>
    <col min="7191" max="7191" width="1.5703125" style="215" bestFit="1" customWidth="1"/>
    <col min="7192" max="7192" width="1.42578125" style="215" bestFit="1" customWidth="1"/>
    <col min="7193" max="7193" width="1.5703125" style="215" bestFit="1" customWidth="1"/>
    <col min="7194" max="7194" width="1.42578125" style="215" bestFit="1" customWidth="1"/>
    <col min="7195" max="7195" width="1.5703125" style="215" bestFit="1" customWidth="1"/>
    <col min="7196" max="7196" width="1.42578125" style="215" bestFit="1" customWidth="1"/>
    <col min="7197" max="7197" width="1.5703125" style="215" bestFit="1" customWidth="1"/>
    <col min="7198" max="7198" width="1.42578125" style="215" bestFit="1" customWidth="1"/>
    <col min="7199" max="7199" width="1.5703125" style="215" bestFit="1" customWidth="1"/>
    <col min="7200" max="7200" width="1.42578125" style="215" bestFit="1" customWidth="1"/>
    <col min="7201" max="7201" width="0.140625" style="215" customWidth="1"/>
    <col min="7202" max="7202" width="0" style="215" hidden="1" customWidth="1"/>
    <col min="7203" max="7424" width="11.42578125" style="215"/>
    <col min="7425" max="7425" width="1.28515625" style="215" customWidth="1"/>
    <col min="7426" max="7426" width="22.140625" style="215" bestFit="1" customWidth="1"/>
    <col min="7427" max="7427" width="31.85546875" style="215" bestFit="1" customWidth="1"/>
    <col min="7428" max="7428" width="41.42578125" style="215" customWidth="1"/>
    <col min="7429" max="7429" width="37.5703125" style="215" customWidth="1"/>
    <col min="7430" max="7430" width="36.42578125" style="215" bestFit="1" customWidth="1"/>
    <col min="7431" max="7431" width="19.28515625" style="215" bestFit="1" customWidth="1"/>
    <col min="7432" max="7432" width="27.85546875" style="215" bestFit="1" customWidth="1"/>
    <col min="7433" max="7433" width="1.5703125" style="215" bestFit="1" customWidth="1"/>
    <col min="7434" max="7434" width="1.42578125" style="215" bestFit="1" customWidth="1"/>
    <col min="7435" max="7435" width="1.5703125" style="215" bestFit="1" customWidth="1"/>
    <col min="7436" max="7436" width="1.42578125" style="215" bestFit="1" customWidth="1"/>
    <col min="7437" max="7437" width="1.5703125" style="215" bestFit="1" customWidth="1"/>
    <col min="7438" max="7438" width="1.42578125" style="215" bestFit="1" customWidth="1"/>
    <col min="7439" max="7439" width="1.5703125" style="215" bestFit="1" customWidth="1"/>
    <col min="7440" max="7440" width="1.42578125" style="215" bestFit="1" customWidth="1"/>
    <col min="7441" max="7441" width="1.5703125" style="215" bestFit="1" customWidth="1"/>
    <col min="7442" max="7442" width="1.42578125" style="215" bestFit="1" customWidth="1"/>
    <col min="7443" max="7443" width="1.5703125" style="215" bestFit="1" customWidth="1"/>
    <col min="7444" max="7444" width="1.42578125" style="215" bestFit="1" customWidth="1"/>
    <col min="7445" max="7445" width="1.5703125" style="215" bestFit="1" customWidth="1"/>
    <col min="7446" max="7446" width="1.42578125" style="215" bestFit="1" customWidth="1"/>
    <col min="7447" max="7447" width="1.5703125" style="215" bestFit="1" customWidth="1"/>
    <col min="7448" max="7448" width="1.42578125" style="215" bestFit="1" customWidth="1"/>
    <col min="7449" max="7449" width="1.5703125" style="215" bestFit="1" customWidth="1"/>
    <col min="7450" max="7450" width="1.42578125" style="215" bestFit="1" customWidth="1"/>
    <col min="7451" max="7451" width="1.5703125" style="215" bestFit="1" customWidth="1"/>
    <col min="7452" max="7452" width="1.42578125" style="215" bestFit="1" customWidth="1"/>
    <col min="7453" max="7453" width="1.5703125" style="215" bestFit="1" customWidth="1"/>
    <col min="7454" max="7454" width="1.42578125" style="215" bestFit="1" customWidth="1"/>
    <col min="7455" max="7455" width="1.5703125" style="215" bestFit="1" customWidth="1"/>
    <col min="7456" max="7456" width="1.42578125" style="215" bestFit="1" customWidth="1"/>
    <col min="7457" max="7457" width="0.140625" style="215" customWidth="1"/>
    <col min="7458" max="7458" width="0" style="215" hidden="1" customWidth="1"/>
    <col min="7459" max="7680" width="11.42578125" style="215"/>
    <col min="7681" max="7681" width="1.28515625" style="215" customWidth="1"/>
    <col min="7682" max="7682" width="22.140625" style="215" bestFit="1" customWidth="1"/>
    <col min="7683" max="7683" width="31.85546875" style="215" bestFit="1" customWidth="1"/>
    <col min="7684" max="7684" width="41.42578125" style="215" customWidth="1"/>
    <col min="7685" max="7685" width="37.5703125" style="215" customWidth="1"/>
    <col min="7686" max="7686" width="36.42578125" style="215" bestFit="1" customWidth="1"/>
    <col min="7687" max="7687" width="19.28515625" style="215" bestFit="1" customWidth="1"/>
    <col min="7688" max="7688" width="27.85546875" style="215" bestFit="1" customWidth="1"/>
    <col min="7689" max="7689" width="1.5703125" style="215" bestFit="1" customWidth="1"/>
    <col min="7690" max="7690" width="1.42578125" style="215" bestFit="1" customWidth="1"/>
    <col min="7691" max="7691" width="1.5703125" style="215" bestFit="1" customWidth="1"/>
    <col min="7692" max="7692" width="1.42578125" style="215" bestFit="1" customWidth="1"/>
    <col min="7693" max="7693" width="1.5703125" style="215" bestFit="1" customWidth="1"/>
    <col min="7694" max="7694" width="1.42578125" style="215" bestFit="1" customWidth="1"/>
    <col min="7695" max="7695" width="1.5703125" style="215" bestFit="1" customWidth="1"/>
    <col min="7696" max="7696" width="1.42578125" style="215" bestFit="1" customWidth="1"/>
    <col min="7697" max="7697" width="1.5703125" style="215" bestFit="1" customWidth="1"/>
    <col min="7698" max="7698" width="1.42578125" style="215" bestFit="1" customWidth="1"/>
    <col min="7699" max="7699" width="1.5703125" style="215" bestFit="1" customWidth="1"/>
    <col min="7700" max="7700" width="1.42578125" style="215" bestFit="1" customWidth="1"/>
    <col min="7701" max="7701" width="1.5703125" style="215" bestFit="1" customWidth="1"/>
    <col min="7702" max="7702" width="1.42578125" style="215" bestFit="1" customWidth="1"/>
    <col min="7703" max="7703" width="1.5703125" style="215" bestFit="1" customWidth="1"/>
    <col min="7704" max="7704" width="1.42578125" style="215" bestFit="1" customWidth="1"/>
    <col min="7705" max="7705" width="1.5703125" style="215" bestFit="1" customWidth="1"/>
    <col min="7706" max="7706" width="1.42578125" style="215" bestFit="1" customWidth="1"/>
    <col min="7707" max="7707" width="1.5703125" style="215" bestFit="1" customWidth="1"/>
    <col min="7708" max="7708" width="1.42578125" style="215" bestFit="1" customWidth="1"/>
    <col min="7709" max="7709" width="1.5703125" style="215" bestFit="1" customWidth="1"/>
    <col min="7710" max="7710" width="1.42578125" style="215" bestFit="1" customWidth="1"/>
    <col min="7711" max="7711" width="1.5703125" style="215" bestFit="1" customWidth="1"/>
    <col min="7712" max="7712" width="1.42578125" style="215" bestFit="1" customWidth="1"/>
    <col min="7713" max="7713" width="0.140625" style="215" customWidth="1"/>
    <col min="7714" max="7714" width="0" style="215" hidden="1" customWidth="1"/>
    <col min="7715" max="7936" width="11.42578125" style="215"/>
    <col min="7937" max="7937" width="1.28515625" style="215" customWidth="1"/>
    <col min="7938" max="7938" width="22.140625" style="215" bestFit="1" customWidth="1"/>
    <col min="7939" max="7939" width="31.85546875" style="215" bestFit="1" customWidth="1"/>
    <col min="7940" max="7940" width="41.42578125" style="215" customWidth="1"/>
    <col min="7941" max="7941" width="37.5703125" style="215" customWidth="1"/>
    <col min="7942" max="7942" width="36.42578125" style="215" bestFit="1" customWidth="1"/>
    <col min="7943" max="7943" width="19.28515625" style="215" bestFit="1" customWidth="1"/>
    <col min="7944" max="7944" width="27.85546875" style="215" bestFit="1" customWidth="1"/>
    <col min="7945" max="7945" width="1.5703125" style="215" bestFit="1" customWidth="1"/>
    <col min="7946" max="7946" width="1.42578125" style="215" bestFit="1" customWidth="1"/>
    <col min="7947" max="7947" width="1.5703125" style="215" bestFit="1" customWidth="1"/>
    <col min="7948" max="7948" width="1.42578125" style="215" bestFit="1" customWidth="1"/>
    <col min="7949" max="7949" width="1.5703125" style="215" bestFit="1" customWidth="1"/>
    <col min="7950" max="7950" width="1.42578125" style="215" bestFit="1" customWidth="1"/>
    <col min="7951" max="7951" width="1.5703125" style="215" bestFit="1" customWidth="1"/>
    <col min="7952" max="7952" width="1.42578125" style="215" bestFit="1" customWidth="1"/>
    <col min="7953" max="7953" width="1.5703125" style="215" bestFit="1" customWidth="1"/>
    <col min="7954" max="7954" width="1.42578125" style="215" bestFit="1" customWidth="1"/>
    <col min="7955" max="7955" width="1.5703125" style="215" bestFit="1" customWidth="1"/>
    <col min="7956" max="7956" width="1.42578125" style="215" bestFit="1" customWidth="1"/>
    <col min="7957" max="7957" width="1.5703125" style="215" bestFit="1" customWidth="1"/>
    <col min="7958" max="7958" width="1.42578125" style="215" bestFit="1" customWidth="1"/>
    <col min="7959" max="7959" width="1.5703125" style="215" bestFit="1" customWidth="1"/>
    <col min="7960" max="7960" width="1.42578125" style="215" bestFit="1" customWidth="1"/>
    <col min="7961" max="7961" width="1.5703125" style="215" bestFit="1" customWidth="1"/>
    <col min="7962" max="7962" width="1.42578125" style="215" bestFit="1" customWidth="1"/>
    <col min="7963" max="7963" width="1.5703125" style="215" bestFit="1" customWidth="1"/>
    <col min="7964" max="7964" width="1.42578125" style="215" bestFit="1" customWidth="1"/>
    <col min="7965" max="7965" width="1.5703125" style="215" bestFit="1" customWidth="1"/>
    <col min="7966" max="7966" width="1.42578125" style="215" bestFit="1" customWidth="1"/>
    <col min="7967" max="7967" width="1.5703125" style="215" bestFit="1" customWidth="1"/>
    <col min="7968" max="7968" width="1.42578125" style="215" bestFit="1" customWidth="1"/>
    <col min="7969" max="7969" width="0.140625" style="215" customWidth="1"/>
    <col min="7970" max="7970" width="0" style="215" hidden="1" customWidth="1"/>
    <col min="7971" max="8192" width="11.42578125" style="215"/>
    <col min="8193" max="8193" width="1.28515625" style="215" customWidth="1"/>
    <col min="8194" max="8194" width="22.140625" style="215" bestFit="1" customWidth="1"/>
    <col min="8195" max="8195" width="31.85546875" style="215" bestFit="1" customWidth="1"/>
    <col min="8196" max="8196" width="41.42578125" style="215" customWidth="1"/>
    <col min="8197" max="8197" width="37.5703125" style="215" customWidth="1"/>
    <col min="8198" max="8198" width="36.42578125" style="215" bestFit="1" customWidth="1"/>
    <col min="8199" max="8199" width="19.28515625" style="215" bestFit="1" customWidth="1"/>
    <col min="8200" max="8200" width="27.85546875" style="215" bestFit="1" customWidth="1"/>
    <col min="8201" max="8201" width="1.5703125" style="215" bestFit="1" customWidth="1"/>
    <col min="8202" max="8202" width="1.42578125" style="215" bestFit="1" customWidth="1"/>
    <col min="8203" max="8203" width="1.5703125" style="215" bestFit="1" customWidth="1"/>
    <col min="8204" max="8204" width="1.42578125" style="215" bestFit="1" customWidth="1"/>
    <col min="8205" max="8205" width="1.5703125" style="215" bestFit="1" customWidth="1"/>
    <col min="8206" max="8206" width="1.42578125" style="215" bestFit="1" customWidth="1"/>
    <col min="8207" max="8207" width="1.5703125" style="215" bestFit="1" customWidth="1"/>
    <col min="8208" max="8208" width="1.42578125" style="215" bestFit="1" customWidth="1"/>
    <col min="8209" max="8209" width="1.5703125" style="215" bestFit="1" customWidth="1"/>
    <col min="8210" max="8210" width="1.42578125" style="215" bestFit="1" customWidth="1"/>
    <col min="8211" max="8211" width="1.5703125" style="215" bestFit="1" customWidth="1"/>
    <col min="8212" max="8212" width="1.42578125" style="215" bestFit="1" customWidth="1"/>
    <col min="8213" max="8213" width="1.5703125" style="215" bestFit="1" customWidth="1"/>
    <col min="8214" max="8214" width="1.42578125" style="215" bestFit="1" customWidth="1"/>
    <col min="8215" max="8215" width="1.5703125" style="215" bestFit="1" customWidth="1"/>
    <col min="8216" max="8216" width="1.42578125" style="215" bestFit="1" customWidth="1"/>
    <col min="8217" max="8217" width="1.5703125" style="215" bestFit="1" customWidth="1"/>
    <col min="8218" max="8218" width="1.42578125" style="215" bestFit="1" customWidth="1"/>
    <col min="8219" max="8219" width="1.5703125" style="215" bestFit="1" customWidth="1"/>
    <col min="8220" max="8220" width="1.42578125" style="215" bestFit="1" customWidth="1"/>
    <col min="8221" max="8221" width="1.5703125" style="215" bestFit="1" customWidth="1"/>
    <col min="8222" max="8222" width="1.42578125" style="215" bestFit="1" customWidth="1"/>
    <col min="8223" max="8223" width="1.5703125" style="215" bestFit="1" customWidth="1"/>
    <col min="8224" max="8224" width="1.42578125" style="215" bestFit="1" customWidth="1"/>
    <col min="8225" max="8225" width="0.140625" style="215" customWidth="1"/>
    <col min="8226" max="8226" width="0" style="215" hidden="1" customWidth="1"/>
    <col min="8227" max="8448" width="11.42578125" style="215"/>
    <col min="8449" max="8449" width="1.28515625" style="215" customWidth="1"/>
    <col min="8450" max="8450" width="22.140625" style="215" bestFit="1" customWidth="1"/>
    <col min="8451" max="8451" width="31.85546875" style="215" bestFit="1" customWidth="1"/>
    <col min="8452" max="8452" width="41.42578125" style="215" customWidth="1"/>
    <col min="8453" max="8453" width="37.5703125" style="215" customWidth="1"/>
    <col min="8454" max="8454" width="36.42578125" style="215" bestFit="1" customWidth="1"/>
    <col min="8455" max="8455" width="19.28515625" style="215" bestFit="1" customWidth="1"/>
    <col min="8456" max="8456" width="27.85546875" style="215" bestFit="1" customWidth="1"/>
    <col min="8457" max="8457" width="1.5703125" style="215" bestFit="1" customWidth="1"/>
    <col min="8458" max="8458" width="1.42578125" style="215" bestFit="1" customWidth="1"/>
    <col min="8459" max="8459" width="1.5703125" style="215" bestFit="1" customWidth="1"/>
    <col min="8460" max="8460" width="1.42578125" style="215" bestFit="1" customWidth="1"/>
    <col min="8461" max="8461" width="1.5703125" style="215" bestFit="1" customWidth="1"/>
    <col min="8462" max="8462" width="1.42578125" style="215" bestFit="1" customWidth="1"/>
    <col min="8463" max="8463" width="1.5703125" style="215" bestFit="1" customWidth="1"/>
    <col min="8464" max="8464" width="1.42578125" style="215" bestFit="1" customWidth="1"/>
    <col min="8465" max="8465" width="1.5703125" style="215" bestFit="1" customWidth="1"/>
    <col min="8466" max="8466" width="1.42578125" style="215" bestFit="1" customWidth="1"/>
    <col min="8467" max="8467" width="1.5703125" style="215" bestFit="1" customWidth="1"/>
    <col min="8468" max="8468" width="1.42578125" style="215" bestFit="1" customWidth="1"/>
    <col min="8469" max="8469" width="1.5703125" style="215" bestFit="1" customWidth="1"/>
    <col min="8470" max="8470" width="1.42578125" style="215" bestFit="1" customWidth="1"/>
    <col min="8471" max="8471" width="1.5703125" style="215" bestFit="1" customWidth="1"/>
    <col min="8472" max="8472" width="1.42578125" style="215" bestFit="1" customWidth="1"/>
    <col min="8473" max="8473" width="1.5703125" style="215" bestFit="1" customWidth="1"/>
    <col min="8474" max="8474" width="1.42578125" style="215" bestFit="1" customWidth="1"/>
    <col min="8475" max="8475" width="1.5703125" style="215" bestFit="1" customWidth="1"/>
    <col min="8476" max="8476" width="1.42578125" style="215" bestFit="1" customWidth="1"/>
    <col min="8477" max="8477" width="1.5703125" style="215" bestFit="1" customWidth="1"/>
    <col min="8478" max="8478" width="1.42578125" style="215" bestFit="1" customWidth="1"/>
    <col min="8479" max="8479" width="1.5703125" style="215" bestFit="1" customWidth="1"/>
    <col min="8480" max="8480" width="1.42578125" style="215" bestFit="1" customWidth="1"/>
    <col min="8481" max="8481" width="0.140625" style="215" customWidth="1"/>
    <col min="8482" max="8482" width="0" style="215" hidden="1" customWidth="1"/>
    <col min="8483" max="8704" width="11.42578125" style="215"/>
    <col min="8705" max="8705" width="1.28515625" style="215" customWidth="1"/>
    <col min="8706" max="8706" width="22.140625" style="215" bestFit="1" customWidth="1"/>
    <col min="8707" max="8707" width="31.85546875" style="215" bestFit="1" customWidth="1"/>
    <col min="8708" max="8708" width="41.42578125" style="215" customWidth="1"/>
    <col min="8709" max="8709" width="37.5703125" style="215" customWidth="1"/>
    <col min="8710" max="8710" width="36.42578125" style="215" bestFit="1" customWidth="1"/>
    <col min="8711" max="8711" width="19.28515625" style="215" bestFit="1" customWidth="1"/>
    <col min="8712" max="8712" width="27.85546875" style="215" bestFit="1" customWidth="1"/>
    <col min="8713" max="8713" width="1.5703125" style="215" bestFit="1" customWidth="1"/>
    <col min="8714" max="8714" width="1.42578125" style="215" bestFit="1" customWidth="1"/>
    <col min="8715" max="8715" width="1.5703125" style="215" bestFit="1" customWidth="1"/>
    <col min="8716" max="8716" width="1.42578125" style="215" bestFit="1" customWidth="1"/>
    <col min="8717" max="8717" width="1.5703125" style="215" bestFit="1" customWidth="1"/>
    <col min="8718" max="8718" width="1.42578125" style="215" bestFit="1" customWidth="1"/>
    <col min="8719" max="8719" width="1.5703125" style="215" bestFit="1" customWidth="1"/>
    <col min="8720" max="8720" width="1.42578125" style="215" bestFit="1" customWidth="1"/>
    <col min="8721" max="8721" width="1.5703125" style="215" bestFit="1" customWidth="1"/>
    <col min="8722" max="8722" width="1.42578125" style="215" bestFit="1" customWidth="1"/>
    <col min="8723" max="8723" width="1.5703125" style="215" bestFit="1" customWidth="1"/>
    <col min="8724" max="8724" width="1.42578125" style="215" bestFit="1" customWidth="1"/>
    <col min="8725" max="8725" width="1.5703125" style="215" bestFit="1" customWidth="1"/>
    <col min="8726" max="8726" width="1.42578125" style="215" bestFit="1" customWidth="1"/>
    <col min="8727" max="8727" width="1.5703125" style="215" bestFit="1" customWidth="1"/>
    <col min="8728" max="8728" width="1.42578125" style="215" bestFit="1" customWidth="1"/>
    <col min="8729" max="8729" width="1.5703125" style="215" bestFit="1" customWidth="1"/>
    <col min="8730" max="8730" width="1.42578125" style="215" bestFit="1" customWidth="1"/>
    <col min="8731" max="8731" width="1.5703125" style="215" bestFit="1" customWidth="1"/>
    <col min="8732" max="8732" width="1.42578125" style="215" bestFit="1" customWidth="1"/>
    <col min="8733" max="8733" width="1.5703125" style="215" bestFit="1" customWidth="1"/>
    <col min="8734" max="8734" width="1.42578125" style="215" bestFit="1" customWidth="1"/>
    <col min="8735" max="8735" width="1.5703125" style="215" bestFit="1" customWidth="1"/>
    <col min="8736" max="8736" width="1.42578125" style="215" bestFit="1" customWidth="1"/>
    <col min="8737" max="8737" width="0.140625" style="215" customWidth="1"/>
    <col min="8738" max="8738" width="0" style="215" hidden="1" customWidth="1"/>
    <col min="8739" max="8960" width="11.42578125" style="215"/>
    <col min="8961" max="8961" width="1.28515625" style="215" customWidth="1"/>
    <col min="8962" max="8962" width="22.140625" style="215" bestFit="1" customWidth="1"/>
    <col min="8963" max="8963" width="31.85546875" style="215" bestFit="1" customWidth="1"/>
    <col min="8964" max="8964" width="41.42578125" style="215" customWidth="1"/>
    <col min="8965" max="8965" width="37.5703125" style="215" customWidth="1"/>
    <col min="8966" max="8966" width="36.42578125" style="215" bestFit="1" customWidth="1"/>
    <col min="8967" max="8967" width="19.28515625" style="215" bestFit="1" customWidth="1"/>
    <col min="8968" max="8968" width="27.85546875" style="215" bestFit="1" customWidth="1"/>
    <col min="8969" max="8969" width="1.5703125" style="215" bestFit="1" customWidth="1"/>
    <col min="8970" max="8970" width="1.42578125" style="215" bestFit="1" customWidth="1"/>
    <col min="8971" max="8971" width="1.5703125" style="215" bestFit="1" customWidth="1"/>
    <col min="8972" max="8972" width="1.42578125" style="215" bestFit="1" customWidth="1"/>
    <col min="8973" max="8973" width="1.5703125" style="215" bestFit="1" customWidth="1"/>
    <col min="8974" max="8974" width="1.42578125" style="215" bestFit="1" customWidth="1"/>
    <col min="8975" max="8975" width="1.5703125" style="215" bestFit="1" customWidth="1"/>
    <col min="8976" max="8976" width="1.42578125" style="215" bestFit="1" customWidth="1"/>
    <col min="8977" max="8977" width="1.5703125" style="215" bestFit="1" customWidth="1"/>
    <col min="8978" max="8978" width="1.42578125" style="215" bestFit="1" customWidth="1"/>
    <col min="8979" max="8979" width="1.5703125" style="215" bestFit="1" customWidth="1"/>
    <col min="8980" max="8980" width="1.42578125" style="215" bestFit="1" customWidth="1"/>
    <col min="8981" max="8981" width="1.5703125" style="215" bestFit="1" customWidth="1"/>
    <col min="8982" max="8982" width="1.42578125" style="215" bestFit="1" customWidth="1"/>
    <col min="8983" max="8983" width="1.5703125" style="215" bestFit="1" customWidth="1"/>
    <col min="8984" max="8984" width="1.42578125" style="215" bestFit="1" customWidth="1"/>
    <col min="8985" max="8985" width="1.5703125" style="215" bestFit="1" customWidth="1"/>
    <col min="8986" max="8986" width="1.42578125" style="215" bestFit="1" customWidth="1"/>
    <col min="8987" max="8987" width="1.5703125" style="215" bestFit="1" customWidth="1"/>
    <col min="8988" max="8988" width="1.42578125" style="215" bestFit="1" customWidth="1"/>
    <col min="8989" max="8989" width="1.5703125" style="215" bestFit="1" customWidth="1"/>
    <col min="8990" max="8990" width="1.42578125" style="215" bestFit="1" customWidth="1"/>
    <col min="8991" max="8991" width="1.5703125" style="215" bestFit="1" customWidth="1"/>
    <col min="8992" max="8992" width="1.42578125" style="215" bestFit="1" customWidth="1"/>
    <col min="8993" max="8993" width="0.140625" style="215" customWidth="1"/>
    <col min="8994" max="8994" width="0" style="215" hidden="1" customWidth="1"/>
    <col min="8995" max="9216" width="11.42578125" style="215"/>
    <col min="9217" max="9217" width="1.28515625" style="215" customWidth="1"/>
    <col min="9218" max="9218" width="22.140625" style="215" bestFit="1" customWidth="1"/>
    <col min="9219" max="9219" width="31.85546875" style="215" bestFit="1" customWidth="1"/>
    <col min="9220" max="9220" width="41.42578125" style="215" customWidth="1"/>
    <col min="9221" max="9221" width="37.5703125" style="215" customWidth="1"/>
    <col min="9222" max="9222" width="36.42578125" style="215" bestFit="1" customWidth="1"/>
    <col min="9223" max="9223" width="19.28515625" style="215" bestFit="1" customWidth="1"/>
    <col min="9224" max="9224" width="27.85546875" style="215" bestFit="1" customWidth="1"/>
    <col min="9225" max="9225" width="1.5703125" style="215" bestFit="1" customWidth="1"/>
    <col min="9226" max="9226" width="1.42578125" style="215" bestFit="1" customWidth="1"/>
    <col min="9227" max="9227" width="1.5703125" style="215" bestFit="1" customWidth="1"/>
    <col min="9228" max="9228" width="1.42578125" style="215" bestFit="1" customWidth="1"/>
    <col min="9229" max="9229" width="1.5703125" style="215" bestFit="1" customWidth="1"/>
    <col min="9230" max="9230" width="1.42578125" style="215" bestFit="1" customWidth="1"/>
    <col min="9231" max="9231" width="1.5703125" style="215" bestFit="1" customWidth="1"/>
    <col min="9232" max="9232" width="1.42578125" style="215" bestFit="1" customWidth="1"/>
    <col min="9233" max="9233" width="1.5703125" style="215" bestFit="1" customWidth="1"/>
    <col min="9234" max="9234" width="1.42578125" style="215" bestFit="1" customWidth="1"/>
    <col min="9235" max="9235" width="1.5703125" style="215" bestFit="1" customWidth="1"/>
    <col min="9236" max="9236" width="1.42578125" style="215" bestFit="1" customWidth="1"/>
    <col min="9237" max="9237" width="1.5703125" style="215" bestFit="1" customWidth="1"/>
    <col min="9238" max="9238" width="1.42578125" style="215" bestFit="1" customWidth="1"/>
    <col min="9239" max="9239" width="1.5703125" style="215" bestFit="1" customWidth="1"/>
    <col min="9240" max="9240" width="1.42578125" style="215" bestFit="1" customWidth="1"/>
    <col min="9241" max="9241" width="1.5703125" style="215" bestFit="1" customWidth="1"/>
    <col min="9242" max="9242" width="1.42578125" style="215" bestFit="1" customWidth="1"/>
    <col min="9243" max="9243" width="1.5703125" style="215" bestFit="1" customWidth="1"/>
    <col min="9244" max="9244" width="1.42578125" style="215" bestFit="1" customWidth="1"/>
    <col min="9245" max="9245" width="1.5703125" style="215" bestFit="1" customWidth="1"/>
    <col min="9246" max="9246" width="1.42578125" style="215" bestFit="1" customWidth="1"/>
    <col min="9247" max="9247" width="1.5703125" style="215" bestFit="1" customWidth="1"/>
    <col min="9248" max="9248" width="1.42578125" style="215" bestFit="1" customWidth="1"/>
    <col min="9249" max="9249" width="0.140625" style="215" customWidth="1"/>
    <col min="9250" max="9250" width="0" style="215" hidden="1" customWidth="1"/>
    <col min="9251" max="9472" width="11.42578125" style="215"/>
    <col min="9473" max="9473" width="1.28515625" style="215" customWidth="1"/>
    <col min="9474" max="9474" width="22.140625" style="215" bestFit="1" customWidth="1"/>
    <col min="9475" max="9475" width="31.85546875" style="215" bestFit="1" customWidth="1"/>
    <col min="9476" max="9476" width="41.42578125" style="215" customWidth="1"/>
    <col min="9477" max="9477" width="37.5703125" style="215" customWidth="1"/>
    <col min="9478" max="9478" width="36.42578125" style="215" bestFit="1" customWidth="1"/>
    <col min="9479" max="9479" width="19.28515625" style="215" bestFit="1" customWidth="1"/>
    <col min="9480" max="9480" width="27.85546875" style="215" bestFit="1" customWidth="1"/>
    <col min="9481" max="9481" width="1.5703125" style="215" bestFit="1" customWidth="1"/>
    <col min="9482" max="9482" width="1.42578125" style="215" bestFit="1" customWidth="1"/>
    <col min="9483" max="9483" width="1.5703125" style="215" bestFit="1" customWidth="1"/>
    <col min="9484" max="9484" width="1.42578125" style="215" bestFit="1" customWidth="1"/>
    <col min="9485" max="9485" width="1.5703125" style="215" bestFit="1" customWidth="1"/>
    <col min="9486" max="9486" width="1.42578125" style="215" bestFit="1" customWidth="1"/>
    <col min="9487" max="9487" width="1.5703125" style="215" bestFit="1" customWidth="1"/>
    <col min="9488" max="9488" width="1.42578125" style="215" bestFit="1" customWidth="1"/>
    <col min="9489" max="9489" width="1.5703125" style="215" bestFit="1" customWidth="1"/>
    <col min="9490" max="9490" width="1.42578125" style="215" bestFit="1" customWidth="1"/>
    <col min="9491" max="9491" width="1.5703125" style="215" bestFit="1" customWidth="1"/>
    <col min="9492" max="9492" width="1.42578125" style="215" bestFit="1" customWidth="1"/>
    <col min="9493" max="9493" width="1.5703125" style="215" bestFit="1" customWidth="1"/>
    <col min="9494" max="9494" width="1.42578125" style="215" bestFit="1" customWidth="1"/>
    <col min="9495" max="9495" width="1.5703125" style="215" bestFit="1" customWidth="1"/>
    <col min="9496" max="9496" width="1.42578125" style="215" bestFit="1" customWidth="1"/>
    <col min="9497" max="9497" width="1.5703125" style="215" bestFit="1" customWidth="1"/>
    <col min="9498" max="9498" width="1.42578125" style="215" bestFit="1" customWidth="1"/>
    <col min="9499" max="9499" width="1.5703125" style="215" bestFit="1" customWidth="1"/>
    <col min="9500" max="9500" width="1.42578125" style="215" bestFit="1" customWidth="1"/>
    <col min="9501" max="9501" width="1.5703125" style="215" bestFit="1" customWidth="1"/>
    <col min="9502" max="9502" width="1.42578125" style="215" bestFit="1" customWidth="1"/>
    <col min="9503" max="9503" width="1.5703125" style="215" bestFit="1" customWidth="1"/>
    <col min="9504" max="9504" width="1.42578125" style="215" bestFit="1" customWidth="1"/>
    <col min="9505" max="9505" width="0.140625" style="215" customWidth="1"/>
    <col min="9506" max="9506" width="0" style="215" hidden="1" customWidth="1"/>
    <col min="9507" max="9728" width="11.42578125" style="215"/>
    <col min="9729" max="9729" width="1.28515625" style="215" customWidth="1"/>
    <col min="9730" max="9730" width="22.140625" style="215" bestFit="1" customWidth="1"/>
    <col min="9731" max="9731" width="31.85546875" style="215" bestFit="1" customWidth="1"/>
    <col min="9732" max="9732" width="41.42578125" style="215" customWidth="1"/>
    <col min="9733" max="9733" width="37.5703125" style="215" customWidth="1"/>
    <col min="9734" max="9734" width="36.42578125" style="215" bestFit="1" customWidth="1"/>
    <col min="9735" max="9735" width="19.28515625" style="215" bestFit="1" customWidth="1"/>
    <col min="9736" max="9736" width="27.85546875" style="215" bestFit="1" customWidth="1"/>
    <col min="9737" max="9737" width="1.5703125" style="215" bestFit="1" customWidth="1"/>
    <col min="9738" max="9738" width="1.42578125" style="215" bestFit="1" customWidth="1"/>
    <col min="9739" max="9739" width="1.5703125" style="215" bestFit="1" customWidth="1"/>
    <col min="9740" max="9740" width="1.42578125" style="215" bestFit="1" customWidth="1"/>
    <col min="9741" max="9741" width="1.5703125" style="215" bestFit="1" customWidth="1"/>
    <col min="9742" max="9742" width="1.42578125" style="215" bestFit="1" customWidth="1"/>
    <col min="9743" max="9743" width="1.5703125" style="215" bestFit="1" customWidth="1"/>
    <col min="9744" max="9744" width="1.42578125" style="215" bestFit="1" customWidth="1"/>
    <col min="9745" max="9745" width="1.5703125" style="215" bestFit="1" customWidth="1"/>
    <col min="9746" max="9746" width="1.42578125" style="215" bestFit="1" customWidth="1"/>
    <col min="9747" max="9747" width="1.5703125" style="215" bestFit="1" customWidth="1"/>
    <col min="9748" max="9748" width="1.42578125" style="215" bestFit="1" customWidth="1"/>
    <col min="9749" max="9749" width="1.5703125" style="215" bestFit="1" customWidth="1"/>
    <col min="9750" max="9750" width="1.42578125" style="215" bestFit="1" customWidth="1"/>
    <col min="9751" max="9751" width="1.5703125" style="215" bestFit="1" customWidth="1"/>
    <col min="9752" max="9752" width="1.42578125" style="215" bestFit="1" customWidth="1"/>
    <col min="9753" max="9753" width="1.5703125" style="215" bestFit="1" customWidth="1"/>
    <col min="9754" max="9754" width="1.42578125" style="215" bestFit="1" customWidth="1"/>
    <col min="9755" max="9755" width="1.5703125" style="215" bestFit="1" customWidth="1"/>
    <col min="9756" max="9756" width="1.42578125" style="215" bestFit="1" customWidth="1"/>
    <col min="9757" max="9757" width="1.5703125" style="215" bestFit="1" customWidth="1"/>
    <col min="9758" max="9758" width="1.42578125" style="215" bestFit="1" customWidth="1"/>
    <col min="9759" max="9759" width="1.5703125" style="215" bestFit="1" customWidth="1"/>
    <col min="9760" max="9760" width="1.42578125" style="215" bestFit="1" customWidth="1"/>
    <col min="9761" max="9761" width="0.140625" style="215" customWidth="1"/>
    <col min="9762" max="9762" width="0" style="215" hidden="1" customWidth="1"/>
    <col min="9763" max="9984" width="11.42578125" style="215"/>
    <col min="9985" max="9985" width="1.28515625" style="215" customWidth="1"/>
    <col min="9986" max="9986" width="22.140625" style="215" bestFit="1" customWidth="1"/>
    <col min="9987" max="9987" width="31.85546875" style="215" bestFit="1" customWidth="1"/>
    <col min="9988" max="9988" width="41.42578125" style="215" customWidth="1"/>
    <col min="9989" max="9989" width="37.5703125" style="215" customWidth="1"/>
    <col min="9990" max="9990" width="36.42578125" style="215" bestFit="1" customWidth="1"/>
    <col min="9991" max="9991" width="19.28515625" style="215" bestFit="1" customWidth="1"/>
    <col min="9992" max="9992" width="27.85546875" style="215" bestFit="1" customWidth="1"/>
    <col min="9993" max="9993" width="1.5703125" style="215" bestFit="1" customWidth="1"/>
    <col min="9994" max="9994" width="1.42578125" style="215" bestFit="1" customWidth="1"/>
    <col min="9995" max="9995" width="1.5703125" style="215" bestFit="1" customWidth="1"/>
    <col min="9996" max="9996" width="1.42578125" style="215" bestFit="1" customWidth="1"/>
    <col min="9997" max="9997" width="1.5703125" style="215" bestFit="1" customWidth="1"/>
    <col min="9998" max="9998" width="1.42578125" style="215" bestFit="1" customWidth="1"/>
    <col min="9999" max="9999" width="1.5703125" style="215" bestFit="1" customWidth="1"/>
    <col min="10000" max="10000" width="1.42578125" style="215" bestFit="1" customWidth="1"/>
    <col min="10001" max="10001" width="1.5703125" style="215" bestFit="1" customWidth="1"/>
    <col min="10002" max="10002" width="1.42578125" style="215" bestFit="1" customWidth="1"/>
    <col min="10003" max="10003" width="1.5703125" style="215" bestFit="1" customWidth="1"/>
    <col min="10004" max="10004" width="1.42578125" style="215" bestFit="1" customWidth="1"/>
    <col min="10005" max="10005" width="1.5703125" style="215" bestFit="1" customWidth="1"/>
    <col min="10006" max="10006" width="1.42578125" style="215" bestFit="1" customWidth="1"/>
    <col min="10007" max="10007" width="1.5703125" style="215" bestFit="1" customWidth="1"/>
    <col min="10008" max="10008" width="1.42578125" style="215" bestFit="1" customWidth="1"/>
    <col min="10009" max="10009" width="1.5703125" style="215" bestFit="1" customWidth="1"/>
    <col min="10010" max="10010" width="1.42578125" style="215" bestFit="1" customWidth="1"/>
    <col min="10011" max="10011" width="1.5703125" style="215" bestFit="1" customWidth="1"/>
    <col min="10012" max="10012" width="1.42578125" style="215" bestFit="1" customWidth="1"/>
    <col min="10013" max="10013" width="1.5703125" style="215" bestFit="1" customWidth="1"/>
    <col min="10014" max="10014" width="1.42578125" style="215" bestFit="1" customWidth="1"/>
    <col min="10015" max="10015" width="1.5703125" style="215" bestFit="1" customWidth="1"/>
    <col min="10016" max="10016" width="1.42578125" style="215" bestFit="1" customWidth="1"/>
    <col min="10017" max="10017" width="0.140625" style="215" customWidth="1"/>
    <col min="10018" max="10018" width="0" style="215" hidden="1" customWidth="1"/>
    <col min="10019" max="10240" width="11.42578125" style="215"/>
    <col min="10241" max="10241" width="1.28515625" style="215" customWidth="1"/>
    <col min="10242" max="10242" width="22.140625" style="215" bestFit="1" customWidth="1"/>
    <col min="10243" max="10243" width="31.85546875" style="215" bestFit="1" customWidth="1"/>
    <col min="10244" max="10244" width="41.42578125" style="215" customWidth="1"/>
    <col min="10245" max="10245" width="37.5703125" style="215" customWidth="1"/>
    <col min="10246" max="10246" width="36.42578125" style="215" bestFit="1" customWidth="1"/>
    <col min="10247" max="10247" width="19.28515625" style="215" bestFit="1" customWidth="1"/>
    <col min="10248" max="10248" width="27.85546875" style="215" bestFit="1" customWidth="1"/>
    <col min="10249" max="10249" width="1.5703125" style="215" bestFit="1" customWidth="1"/>
    <col min="10250" max="10250" width="1.42578125" style="215" bestFit="1" customWidth="1"/>
    <col min="10251" max="10251" width="1.5703125" style="215" bestFit="1" customWidth="1"/>
    <col min="10252" max="10252" width="1.42578125" style="215" bestFit="1" customWidth="1"/>
    <col min="10253" max="10253" width="1.5703125" style="215" bestFit="1" customWidth="1"/>
    <col min="10254" max="10254" width="1.42578125" style="215" bestFit="1" customWidth="1"/>
    <col min="10255" max="10255" width="1.5703125" style="215" bestFit="1" customWidth="1"/>
    <col min="10256" max="10256" width="1.42578125" style="215" bestFit="1" customWidth="1"/>
    <col min="10257" max="10257" width="1.5703125" style="215" bestFit="1" customWidth="1"/>
    <col min="10258" max="10258" width="1.42578125" style="215" bestFit="1" customWidth="1"/>
    <col min="10259" max="10259" width="1.5703125" style="215" bestFit="1" customWidth="1"/>
    <col min="10260" max="10260" width="1.42578125" style="215" bestFit="1" customWidth="1"/>
    <col min="10261" max="10261" width="1.5703125" style="215" bestFit="1" customWidth="1"/>
    <col min="10262" max="10262" width="1.42578125" style="215" bestFit="1" customWidth="1"/>
    <col min="10263" max="10263" width="1.5703125" style="215" bestFit="1" customWidth="1"/>
    <col min="10264" max="10264" width="1.42578125" style="215" bestFit="1" customWidth="1"/>
    <col min="10265" max="10265" width="1.5703125" style="215" bestFit="1" customWidth="1"/>
    <col min="10266" max="10266" width="1.42578125" style="215" bestFit="1" customWidth="1"/>
    <col min="10267" max="10267" width="1.5703125" style="215" bestFit="1" customWidth="1"/>
    <col min="10268" max="10268" width="1.42578125" style="215" bestFit="1" customWidth="1"/>
    <col min="10269" max="10269" width="1.5703125" style="215" bestFit="1" customWidth="1"/>
    <col min="10270" max="10270" width="1.42578125" style="215" bestFit="1" customWidth="1"/>
    <col min="10271" max="10271" width="1.5703125" style="215" bestFit="1" customWidth="1"/>
    <col min="10272" max="10272" width="1.42578125" style="215" bestFit="1" customWidth="1"/>
    <col min="10273" max="10273" width="0.140625" style="215" customWidth="1"/>
    <col min="10274" max="10274" width="0" style="215" hidden="1" customWidth="1"/>
    <col min="10275" max="10496" width="11.42578125" style="215"/>
    <col min="10497" max="10497" width="1.28515625" style="215" customWidth="1"/>
    <col min="10498" max="10498" width="22.140625" style="215" bestFit="1" customWidth="1"/>
    <col min="10499" max="10499" width="31.85546875" style="215" bestFit="1" customWidth="1"/>
    <col min="10500" max="10500" width="41.42578125" style="215" customWidth="1"/>
    <col min="10501" max="10501" width="37.5703125" style="215" customWidth="1"/>
    <col min="10502" max="10502" width="36.42578125" style="215" bestFit="1" customWidth="1"/>
    <col min="10503" max="10503" width="19.28515625" style="215" bestFit="1" customWidth="1"/>
    <col min="10504" max="10504" width="27.85546875" style="215" bestFit="1" customWidth="1"/>
    <col min="10505" max="10505" width="1.5703125" style="215" bestFit="1" customWidth="1"/>
    <col min="10506" max="10506" width="1.42578125" style="215" bestFit="1" customWidth="1"/>
    <col min="10507" max="10507" width="1.5703125" style="215" bestFit="1" customWidth="1"/>
    <col min="10508" max="10508" width="1.42578125" style="215" bestFit="1" customWidth="1"/>
    <col min="10509" max="10509" width="1.5703125" style="215" bestFit="1" customWidth="1"/>
    <col min="10510" max="10510" width="1.42578125" style="215" bestFit="1" customWidth="1"/>
    <col min="10511" max="10511" width="1.5703125" style="215" bestFit="1" customWidth="1"/>
    <col min="10512" max="10512" width="1.42578125" style="215" bestFit="1" customWidth="1"/>
    <col min="10513" max="10513" width="1.5703125" style="215" bestFit="1" customWidth="1"/>
    <col min="10514" max="10514" width="1.42578125" style="215" bestFit="1" customWidth="1"/>
    <col min="10515" max="10515" width="1.5703125" style="215" bestFit="1" customWidth="1"/>
    <col min="10516" max="10516" width="1.42578125" style="215" bestFit="1" customWidth="1"/>
    <col min="10517" max="10517" width="1.5703125" style="215" bestFit="1" customWidth="1"/>
    <col min="10518" max="10518" width="1.42578125" style="215" bestFit="1" customWidth="1"/>
    <col min="10519" max="10519" width="1.5703125" style="215" bestFit="1" customWidth="1"/>
    <col min="10520" max="10520" width="1.42578125" style="215" bestFit="1" customWidth="1"/>
    <col min="10521" max="10521" width="1.5703125" style="215" bestFit="1" customWidth="1"/>
    <col min="10522" max="10522" width="1.42578125" style="215" bestFit="1" customWidth="1"/>
    <col min="10523" max="10523" width="1.5703125" style="215" bestFit="1" customWidth="1"/>
    <col min="10524" max="10524" width="1.42578125" style="215" bestFit="1" customWidth="1"/>
    <col min="10525" max="10525" width="1.5703125" style="215" bestFit="1" customWidth="1"/>
    <col min="10526" max="10526" width="1.42578125" style="215" bestFit="1" customWidth="1"/>
    <col min="10527" max="10527" width="1.5703125" style="215" bestFit="1" customWidth="1"/>
    <col min="10528" max="10528" width="1.42578125" style="215" bestFit="1" customWidth="1"/>
    <col min="10529" max="10529" width="0.140625" style="215" customWidth="1"/>
    <col min="10530" max="10530" width="0" style="215" hidden="1" customWidth="1"/>
    <col min="10531" max="10752" width="11.42578125" style="215"/>
    <col min="10753" max="10753" width="1.28515625" style="215" customWidth="1"/>
    <col min="10754" max="10754" width="22.140625" style="215" bestFit="1" customWidth="1"/>
    <col min="10755" max="10755" width="31.85546875" style="215" bestFit="1" customWidth="1"/>
    <col min="10756" max="10756" width="41.42578125" style="215" customWidth="1"/>
    <col min="10757" max="10757" width="37.5703125" style="215" customWidth="1"/>
    <col min="10758" max="10758" width="36.42578125" style="215" bestFit="1" customWidth="1"/>
    <col min="10759" max="10759" width="19.28515625" style="215" bestFit="1" customWidth="1"/>
    <col min="10760" max="10760" width="27.85546875" style="215" bestFit="1" customWidth="1"/>
    <col min="10761" max="10761" width="1.5703125" style="215" bestFit="1" customWidth="1"/>
    <col min="10762" max="10762" width="1.42578125" style="215" bestFit="1" customWidth="1"/>
    <col min="10763" max="10763" width="1.5703125" style="215" bestFit="1" customWidth="1"/>
    <col min="10764" max="10764" width="1.42578125" style="215" bestFit="1" customWidth="1"/>
    <col min="10765" max="10765" width="1.5703125" style="215" bestFit="1" customWidth="1"/>
    <col min="10766" max="10766" width="1.42578125" style="215" bestFit="1" customWidth="1"/>
    <col min="10767" max="10767" width="1.5703125" style="215" bestFit="1" customWidth="1"/>
    <col min="10768" max="10768" width="1.42578125" style="215" bestFit="1" customWidth="1"/>
    <col min="10769" max="10769" width="1.5703125" style="215" bestFit="1" customWidth="1"/>
    <col min="10770" max="10770" width="1.42578125" style="215" bestFit="1" customWidth="1"/>
    <col min="10771" max="10771" width="1.5703125" style="215" bestFit="1" customWidth="1"/>
    <col min="10772" max="10772" width="1.42578125" style="215" bestFit="1" customWidth="1"/>
    <col min="10773" max="10773" width="1.5703125" style="215" bestFit="1" customWidth="1"/>
    <col min="10774" max="10774" width="1.42578125" style="215" bestFit="1" customWidth="1"/>
    <col min="10775" max="10775" width="1.5703125" style="215" bestFit="1" customWidth="1"/>
    <col min="10776" max="10776" width="1.42578125" style="215" bestFit="1" customWidth="1"/>
    <col min="10777" max="10777" width="1.5703125" style="215" bestFit="1" customWidth="1"/>
    <col min="10778" max="10778" width="1.42578125" style="215" bestFit="1" customWidth="1"/>
    <col min="10779" max="10779" width="1.5703125" style="215" bestFit="1" customWidth="1"/>
    <col min="10780" max="10780" width="1.42578125" style="215" bestFit="1" customWidth="1"/>
    <col min="10781" max="10781" width="1.5703125" style="215" bestFit="1" customWidth="1"/>
    <col min="10782" max="10782" width="1.42578125" style="215" bestFit="1" customWidth="1"/>
    <col min="10783" max="10783" width="1.5703125" style="215" bestFit="1" customWidth="1"/>
    <col min="10784" max="10784" width="1.42578125" style="215" bestFit="1" customWidth="1"/>
    <col min="10785" max="10785" width="0.140625" style="215" customWidth="1"/>
    <col min="10786" max="10786" width="0" style="215" hidden="1" customWidth="1"/>
    <col min="10787" max="11008" width="11.42578125" style="215"/>
    <col min="11009" max="11009" width="1.28515625" style="215" customWidth="1"/>
    <col min="11010" max="11010" width="22.140625" style="215" bestFit="1" customWidth="1"/>
    <col min="11011" max="11011" width="31.85546875" style="215" bestFit="1" customWidth="1"/>
    <col min="11012" max="11012" width="41.42578125" style="215" customWidth="1"/>
    <col min="11013" max="11013" width="37.5703125" style="215" customWidth="1"/>
    <col min="11014" max="11014" width="36.42578125" style="215" bestFit="1" customWidth="1"/>
    <col min="11015" max="11015" width="19.28515625" style="215" bestFit="1" customWidth="1"/>
    <col min="11016" max="11016" width="27.85546875" style="215" bestFit="1" customWidth="1"/>
    <col min="11017" max="11017" width="1.5703125" style="215" bestFit="1" customWidth="1"/>
    <col min="11018" max="11018" width="1.42578125" style="215" bestFit="1" customWidth="1"/>
    <col min="11019" max="11019" width="1.5703125" style="215" bestFit="1" customWidth="1"/>
    <col min="11020" max="11020" width="1.42578125" style="215" bestFit="1" customWidth="1"/>
    <col min="11021" max="11021" width="1.5703125" style="215" bestFit="1" customWidth="1"/>
    <col min="11022" max="11022" width="1.42578125" style="215" bestFit="1" customWidth="1"/>
    <col min="11023" max="11023" width="1.5703125" style="215" bestFit="1" customWidth="1"/>
    <col min="11024" max="11024" width="1.42578125" style="215" bestFit="1" customWidth="1"/>
    <col min="11025" max="11025" width="1.5703125" style="215" bestFit="1" customWidth="1"/>
    <col min="11026" max="11026" width="1.42578125" style="215" bestFit="1" customWidth="1"/>
    <col min="11027" max="11027" width="1.5703125" style="215" bestFit="1" customWidth="1"/>
    <col min="11028" max="11028" width="1.42578125" style="215" bestFit="1" customWidth="1"/>
    <col min="11029" max="11029" width="1.5703125" style="215" bestFit="1" customWidth="1"/>
    <col min="11030" max="11030" width="1.42578125" style="215" bestFit="1" customWidth="1"/>
    <col min="11031" max="11031" width="1.5703125" style="215" bestFit="1" customWidth="1"/>
    <col min="11032" max="11032" width="1.42578125" style="215" bestFit="1" customWidth="1"/>
    <col min="11033" max="11033" width="1.5703125" style="215" bestFit="1" customWidth="1"/>
    <col min="11034" max="11034" width="1.42578125" style="215" bestFit="1" customWidth="1"/>
    <col min="11035" max="11035" width="1.5703125" style="215" bestFit="1" customWidth="1"/>
    <col min="11036" max="11036" width="1.42578125" style="215" bestFit="1" customWidth="1"/>
    <col min="11037" max="11037" width="1.5703125" style="215" bestFit="1" customWidth="1"/>
    <col min="11038" max="11038" width="1.42578125" style="215" bestFit="1" customWidth="1"/>
    <col min="11039" max="11039" width="1.5703125" style="215" bestFit="1" customWidth="1"/>
    <col min="11040" max="11040" width="1.42578125" style="215" bestFit="1" customWidth="1"/>
    <col min="11041" max="11041" width="0.140625" style="215" customWidth="1"/>
    <col min="11042" max="11042" width="0" style="215" hidden="1" customWidth="1"/>
    <col min="11043" max="11264" width="11.42578125" style="215"/>
    <col min="11265" max="11265" width="1.28515625" style="215" customWidth="1"/>
    <col min="11266" max="11266" width="22.140625" style="215" bestFit="1" customWidth="1"/>
    <col min="11267" max="11267" width="31.85546875" style="215" bestFit="1" customWidth="1"/>
    <col min="11268" max="11268" width="41.42578125" style="215" customWidth="1"/>
    <col min="11269" max="11269" width="37.5703125" style="215" customWidth="1"/>
    <col min="11270" max="11270" width="36.42578125" style="215" bestFit="1" customWidth="1"/>
    <col min="11271" max="11271" width="19.28515625" style="215" bestFit="1" customWidth="1"/>
    <col min="11272" max="11272" width="27.85546875" style="215" bestFit="1" customWidth="1"/>
    <col min="11273" max="11273" width="1.5703125" style="215" bestFit="1" customWidth="1"/>
    <col min="11274" max="11274" width="1.42578125" style="215" bestFit="1" customWidth="1"/>
    <col min="11275" max="11275" width="1.5703125" style="215" bestFit="1" customWidth="1"/>
    <col min="11276" max="11276" width="1.42578125" style="215" bestFit="1" customWidth="1"/>
    <col min="11277" max="11277" width="1.5703125" style="215" bestFit="1" customWidth="1"/>
    <col min="11278" max="11278" width="1.42578125" style="215" bestFit="1" customWidth="1"/>
    <col min="11279" max="11279" width="1.5703125" style="215" bestFit="1" customWidth="1"/>
    <col min="11280" max="11280" width="1.42578125" style="215" bestFit="1" customWidth="1"/>
    <col min="11281" max="11281" width="1.5703125" style="215" bestFit="1" customWidth="1"/>
    <col min="11282" max="11282" width="1.42578125" style="215" bestFit="1" customWidth="1"/>
    <col min="11283" max="11283" width="1.5703125" style="215" bestFit="1" customWidth="1"/>
    <col min="11284" max="11284" width="1.42578125" style="215" bestFit="1" customWidth="1"/>
    <col min="11285" max="11285" width="1.5703125" style="215" bestFit="1" customWidth="1"/>
    <col min="11286" max="11286" width="1.42578125" style="215" bestFit="1" customWidth="1"/>
    <col min="11287" max="11287" width="1.5703125" style="215" bestFit="1" customWidth="1"/>
    <col min="11288" max="11288" width="1.42578125" style="215" bestFit="1" customWidth="1"/>
    <col min="11289" max="11289" width="1.5703125" style="215" bestFit="1" customWidth="1"/>
    <col min="11290" max="11290" width="1.42578125" style="215" bestFit="1" customWidth="1"/>
    <col min="11291" max="11291" width="1.5703125" style="215" bestFit="1" customWidth="1"/>
    <col min="11292" max="11292" width="1.42578125" style="215" bestFit="1" customWidth="1"/>
    <col min="11293" max="11293" width="1.5703125" style="215" bestFit="1" customWidth="1"/>
    <col min="11294" max="11294" width="1.42578125" style="215" bestFit="1" customWidth="1"/>
    <col min="11295" max="11295" width="1.5703125" style="215" bestFit="1" customWidth="1"/>
    <col min="11296" max="11296" width="1.42578125" style="215" bestFit="1" customWidth="1"/>
    <col min="11297" max="11297" width="0.140625" style="215" customWidth="1"/>
    <col min="11298" max="11298" width="0" style="215" hidden="1" customWidth="1"/>
    <col min="11299" max="11520" width="11.42578125" style="215"/>
    <col min="11521" max="11521" width="1.28515625" style="215" customWidth="1"/>
    <col min="11522" max="11522" width="22.140625" style="215" bestFit="1" customWidth="1"/>
    <col min="11523" max="11523" width="31.85546875" style="215" bestFit="1" customWidth="1"/>
    <col min="11524" max="11524" width="41.42578125" style="215" customWidth="1"/>
    <col min="11525" max="11525" width="37.5703125" style="215" customWidth="1"/>
    <col min="11526" max="11526" width="36.42578125" style="215" bestFit="1" customWidth="1"/>
    <col min="11527" max="11527" width="19.28515625" style="215" bestFit="1" customWidth="1"/>
    <col min="11528" max="11528" width="27.85546875" style="215" bestFit="1" customWidth="1"/>
    <col min="11529" max="11529" width="1.5703125" style="215" bestFit="1" customWidth="1"/>
    <col min="11530" max="11530" width="1.42578125" style="215" bestFit="1" customWidth="1"/>
    <col min="11531" max="11531" width="1.5703125" style="215" bestFit="1" customWidth="1"/>
    <col min="11532" max="11532" width="1.42578125" style="215" bestFit="1" customWidth="1"/>
    <col min="11533" max="11533" width="1.5703125" style="215" bestFit="1" customWidth="1"/>
    <col min="11534" max="11534" width="1.42578125" style="215" bestFit="1" customWidth="1"/>
    <col min="11535" max="11535" width="1.5703125" style="215" bestFit="1" customWidth="1"/>
    <col min="11536" max="11536" width="1.42578125" style="215" bestFit="1" customWidth="1"/>
    <col min="11537" max="11537" width="1.5703125" style="215" bestFit="1" customWidth="1"/>
    <col min="11538" max="11538" width="1.42578125" style="215" bestFit="1" customWidth="1"/>
    <col min="11539" max="11539" width="1.5703125" style="215" bestFit="1" customWidth="1"/>
    <col min="11540" max="11540" width="1.42578125" style="215" bestFit="1" customWidth="1"/>
    <col min="11541" max="11541" width="1.5703125" style="215" bestFit="1" customWidth="1"/>
    <col min="11542" max="11542" width="1.42578125" style="215" bestFit="1" customWidth="1"/>
    <col min="11543" max="11543" width="1.5703125" style="215" bestFit="1" customWidth="1"/>
    <col min="11544" max="11544" width="1.42578125" style="215" bestFit="1" customWidth="1"/>
    <col min="11545" max="11545" width="1.5703125" style="215" bestFit="1" customWidth="1"/>
    <col min="11546" max="11546" width="1.42578125" style="215" bestFit="1" customWidth="1"/>
    <col min="11547" max="11547" width="1.5703125" style="215" bestFit="1" customWidth="1"/>
    <col min="11548" max="11548" width="1.42578125" style="215" bestFit="1" customWidth="1"/>
    <col min="11549" max="11549" width="1.5703125" style="215" bestFit="1" customWidth="1"/>
    <col min="11550" max="11550" width="1.42578125" style="215" bestFit="1" customWidth="1"/>
    <col min="11551" max="11551" width="1.5703125" style="215" bestFit="1" customWidth="1"/>
    <col min="11552" max="11552" width="1.42578125" style="215" bestFit="1" customWidth="1"/>
    <col min="11553" max="11553" width="0.140625" style="215" customWidth="1"/>
    <col min="11554" max="11554" width="0" style="215" hidden="1" customWidth="1"/>
    <col min="11555" max="11776" width="11.42578125" style="215"/>
    <col min="11777" max="11777" width="1.28515625" style="215" customWidth="1"/>
    <col min="11778" max="11778" width="22.140625" style="215" bestFit="1" customWidth="1"/>
    <col min="11779" max="11779" width="31.85546875" style="215" bestFit="1" customWidth="1"/>
    <col min="11780" max="11780" width="41.42578125" style="215" customWidth="1"/>
    <col min="11781" max="11781" width="37.5703125" style="215" customWidth="1"/>
    <col min="11782" max="11782" width="36.42578125" style="215" bestFit="1" customWidth="1"/>
    <col min="11783" max="11783" width="19.28515625" style="215" bestFit="1" customWidth="1"/>
    <col min="11784" max="11784" width="27.85546875" style="215" bestFit="1" customWidth="1"/>
    <col min="11785" max="11785" width="1.5703125" style="215" bestFit="1" customWidth="1"/>
    <col min="11786" max="11786" width="1.42578125" style="215" bestFit="1" customWidth="1"/>
    <col min="11787" max="11787" width="1.5703125" style="215" bestFit="1" customWidth="1"/>
    <col min="11788" max="11788" width="1.42578125" style="215" bestFit="1" customWidth="1"/>
    <col min="11789" max="11789" width="1.5703125" style="215" bestFit="1" customWidth="1"/>
    <col min="11790" max="11790" width="1.42578125" style="215" bestFit="1" customWidth="1"/>
    <col min="11791" max="11791" width="1.5703125" style="215" bestFit="1" customWidth="1"/>
    <col min="11792" max="11792" width="1.42578125" style="215" bestFit="1" customWidth="1"/>
    <col min="11793" max="11793" width="1.5703125" style="215" bestFit="1" customWidth="1"/>
    <col min="11794" max="11794" width="1.42578125" style="215" bestFit="1" customWidth="1"/>
    <col min="11795" max="11795" width="1.5703125" style="215" bestFit="1" customWidth="1"/>
    <col min="11796" max="11796" width="1.42578125" style="215" bestFit="1" customWidth="1"/>
    <col min="11797" max="11797" width="1.5703125" style="215" bestFit="1" customWidth="1"/>
    <col min="11798" max="11798" width="1.42578125" style="215" bestFit="1" customWidth="1"/>
    <col min="11799" max="11799" width="1.5703125" style="215" bestFit="1" customWidth="1"/>
    <col min="11800" max="11800" width="1.42578125" style="215" bestFit="1" customWidth="1"/>
    <col min="11801" max="11801" width="1.5703125" style="215" bestFit="1" customWidth="1"/>
    <col min="11802" max="11802" width="1.42578125" style="215" bestFit="1" customWidth="1"/>
    <col min="11803" max="11803" width="1.5703125" style="215" bestFit="1" customWidth="1"/>
    <col min="11804" max="11804" width="1.42578125" style="215" bestFit="1" customWidth="1"/>
    <col min="11805" max="11805" width="1.5703125" style="215" bestFit="1" customWidth="1"/>
    <col min="11806" max="11806" width="1.42578125" style="215" bestFit="1" customWidth="1"/>
    <col min="11807" max="11807" width="1.5703125" style="215" bestFit="1" customWidth="1"/>
    <col min="11808" max="11808" width="1.42578125" style="215" bestFit="1" customWidth="1"/>
    <col min="11809" max="11809" width="0.140625" style="215" customWidth="1"/>
    <col min="11810" max="11810" width="0" style="215" hidden="1" customWidth="1"/>
    <col min="11811" max="12032" width="11.42578125" style="215"/>
    <col min="12033" max="12033" width="1.28515625" style="215" customWidth="1"/>
    <col min="12034" max="12034" width="22.140625" style="215" bestFit="1" customWidth="1"/>
    <col min="12035" max="12035" width="31.85546875" style="215" bestFit="1" customWidth="1"/>
    <col min="12036" max="12036" width="41.42578125" style="215" customWidth="1"/>
    <col min="12037" max="12037" width="37.5703125" style="215" customWidth="1"/>
    <col min="12038" max="12038" width="36.42578125" style="215" bestFit="1" customWidth="1"/>
    <col min="12039" max="12039" width="19.28515625" style="215" bestFit="1" customWidth="1"/>
    <col min="12040" max="12040" width="27.85546875" style="215" bestFit="1" customWidth="1"/>
    <col min="12041" max="12041" width="1.5703125" style="215" bestFit="1" customWidth="1"/>
    <col min="12042" max="12042" width="1.42578125" style="215" bestFit="1" customWidth="1"/>
    <col min="12043" max="12043" width="1.5703125" style="215" bestFit="1" customWidth="1"/>
    <col min="12044" max="12044" width="1.42578125" style="215" bestFit="1" customWidth="1"/>
    <col min="12045" max="12045" width="1.5703125" style="215" bestFit="1" customWidth="1"/>
    <col min="12046" max="12046" width="1.42578125" style="215" bestFit="1" customWidth="1"/>
    <col min="12047" max="12047" width="1.5703125" style="215" bestFit="1" customWidth="1"/>
    <col min="12048" max="12048" width="1.42578125" style="215" bestFit="1" customWidth="1"/>
    <col min="12049" max="12049" width="1.5703125" style="215" bestFit="1" customWidth="1"/>
    <col min="12050" max="12050" width="1.42578125" style="215" bestFit="1" customWidth="1"/>
    <col min="12051" max="12051" width="1.5703125" style="215" bestFit="1" customWidth="1"/>
    <col min="12052" max="12052" width="1.42578125" style="215" bestFit="1" customWidth="1"/>
    <col min="12053" max="12053" width="1.5703125" style="215" bestFit="1" customWidth="1"/>
    <col min="12054" max="12054" width="1.42578125" style="215" bestFit="1" customWidth="1"/>
    <col min="12055" max="12055" width="1.5703125" style="215" bestFit="1" customWidth="1"/>
    <col min="12056" max="12056" width="1.42578125" style="215" bestFit="1" customWidth="1"/>
    <col min="12057" max="12057" width="1.5703125" style="215" bestFit="1" customWidth="1"/>
    <col min="12058" max="12058" width="1.42578125" style="215" bestFit="1" customWidth="1"/>
    <col min="12059" max="12059" width="1.5703125" style="215" bestFit="1" customWidth="1"/>
    <col min="12060" max="12060" width="1.42578125" style="215" bestFit="1" customWidth="1"/>
    <col min="12061" max="12061" width="1.5703125" style="215" bestFit="1" customWidth="1"/>
    <col min="12062" max="12062" width="1.42578125" style="215" bestFit="1" customWidth="1"/>
    <col min="12063" max="12063" width="1.5703125" style="215" bestFit="1" customWidth="1"/>
    <col min="12064" max="12064" width="1.42578125" style="215" bestFit="1" customWidth="1"/>
    <col min="12065" max="12065" width="0.140625" style="215" customWidth="1"/>
    <col min="12066" max="12066" width="0" style="215" hidden="1" customWidth="1"/>
    <col min="12067" max="12288" width="11.42578125" style="215"/>
    <col min="12289" max="12289" width="1.28515625" style="215" customWidth="1"/>
    <col min="12290" max="12290" width="22.140625" style="215" bestFit="1" customWidth="1"/>
    <col min="12291" max="12291" width="31.85546875" style="215" bestFit="1" customWidth="1"/>
    <col min="12292" max="12292" width="41.42578125" style="215" customWidth="1"/>
    <col min="12293" max="12293" width="37.5703125" style="215" customWidth="1"/>
    <col min="12294" max="12294" width="36.42578125" style="215" bestFit="1" customWidth="1"/>
    <col min="12295" max="12295" width="19.28515625" style="215" bestFit="1" customWidth="1"/>
    <col min="12296" max="12296" width="27.85546875" style="215" bestFit="1" customWidth="1"/>
    <col min="12297" max="12297" width="1.5703125" style="215" bestFit="1" customWidth="1"/>
    <col min="12298" max="12298" width="1.42578125" style="215" bestFit="1" customWidth="1"/>
    <col min="12299" max="12299" width="1.5703125" style="215" bestFit="1" customWidth="1"/>
    <col min="12300" max="12300" width="1.42578125" style="215" bestFit="1" customWidth="1"/>
    <col min="12301" max="12301" width="1.5703125" style="215" bestFit="1" customWidth="1"/>
    <col min="12302" max="12302" width="1.42578125" style="215" bestFit="1" customWidth="1"/>
    <col min="12303" max="12303" width="1.5703125" style="215" bestFit="1" customWidth="1"/>
    <col min="12304" max="12304" width="1.42578125" style="215" bestFit="1" customWidth="1"/>
    <col min="12305" max="12305" width="1.5703125" style="215" bestFit="1" customWidth="1"/>
    <col min="12306" max="12306" width="1.42578125" style="215" bestFit="1" customWidth="1"/>
    <col min="12307" max="12307" width="1.5703125" style="215" bestFit="1" customWidth="1"/>
    <col min="12308" max="12308" width="1.42578125" style="215" bestFit="1" customWidth="1"/>
    <col min="12309" max="12309" width="1.5703125" style="215" bestFit="1" customWidth="1"/>
    <col min="12310" max="12310" width="1.42578125" style="215" bestFit="1" customWidth="1"/>
    <col min="12311" max="12311" width="1.5703125" style="215" bestFit="1" customWidth="1"/>
    <col min="12312" max="12312" width="1.42578125" style="215" bestFit="1" customWidth="1"/>
    <col min="12313" max="12313" width="1.5703125" style="215" bestFit="1" customWidth="1"/>
    <col min="12314" max="12314" width="1.42578125" style="215" bestFit="1" customWidth="1"/>
    <col min="12315" max="12315" width="1.5703125" style="215" bestFit="1" customWidth="1"/>
    <col min="12316" max="12316" width="1.42578125" style="215" bestFit="1" customWidth="1"/>
    <col min="12317" max="12317" width="1.5703125" style="215" bestFit="1" customWidth="1"/>
    <col min="12318" max="12318" width="1.42578125" style="215" bestFit="1" customWidth="1"/>
    <col min="12319" max="12319" width="1.5703125" style="215" bestFit="1" customWidth="1"/>
    <col min="12320" max="12320" width="1.42578125" style="215" bestFit="1" customWidth="1"/>
    <col min="12321" max="12321" width="0.140625" style="215" customWidth="1"/>
    <col min="12322" max="12322" width="0" style="215" hidden="1" customWidth="1"/>
    <col min="12323" max="12544" width="11.42578125" style="215"/>
    <col min="12545" max="12545" width="1.28515625" style="215" customWidth="1"/>
    <col min="12546" max="12546" width="22.140625" style="215" bestFit="1" customWidth="1"/>
    <col min="12547" max="12547" width="31.85546875" style="215" bestFit="1" customWidth="1"/>
    <col min="12548" max="12548" width="41.42578125" style="215" customWidth="1"/>
    <col min="12549" max="12549" width="37.5703125" style="215" customWidth="1"/>
    <col min="12550" max="12550" width="36.42578125" style="215" bestFit="1" customWidth="1"/>
    <col min="12551" max="12551" width="19.28515625" style="215" bestFit="1" customWidth="1"/>
    <col min="12552" max="12552" width="27.85546875" style="215" bestFit="1" customWidth="1"/>
    <col min="12553" max="12553" width="1.5703125" style="215" bestFit="1" customWidth="1"/>
    <col min="12554" max="12554" width="1.42578125" style="215" bestFit="1" customWidth="1"/>
    <col min="12555" max="12555" width="1.5703125" style="215" bestFit="1" customWidth="1"/>
    <col min="12556" max="12556" width="1.42578125" style="215" bestFit="1" customWidth="1"/>
    <col min="12557" max="12557" width="1.5703125" style="215" bestFit="1" customWidth="1"/>
    <col min="12558" max="12558" width="1.42578125" style="215" bestFit="1" customWidth="1"/>
    <col min="12559" max="12559" width="1.5703125" style="215" bestFit="1" customWidth="1"/>
    <col min="12560" max="12560" width="1.42578125" style="215" bestFit="1" customWidth="1"/>
    <col min="12561" max="12561" width="1.5703125" style="215" bestFit="1" customWidth="1"/>
    <col min="12562" max="12562" width="1.42578125" style="215" bestFit="1" customWidth="1"/>
    <col min="12563" max="12563" width="1.5703125" style="215" bestFit="1" customWidth="1"/>
    <col min="12564" max="12564" width="1.42578125" style="215" bestFit="1" customWidth="1"/>
    <col min="12565" max="12565" width="1.5703125" style="215" bestFit="1" customWidth="1"/>
    <col min="12566" max="12566" width="1.42578125" style="215" bestFit="1" customWidth="1"/>
    <col min="12567" max="12567" width="1.5703125" style="215" bestFit="1" customWidth="1"/>
    <col min="12568" max="12568" width="1.42578125" style="215" bestFit="1" customWidth="1"/>
    <col min="12569" max="12569" width="1.5703125" style="215" bestFit="1" customWidth="1"/>
    <col min="12570" max="12570" width="1.42578125" style="215" bestFit="1" customWidth="1"/>
    <col min="12571" max="12571" width="1.5703125" style="215" bestFit="1" customWidth="1"/>
    <col min="12572" max="12572" width="1.42578125" style="215" bestFit="1" customWidth="1"/>
    <col min="12573" max="12573" width="1.5703125" style="215" bestFit="1" customWidth="1"/>
    <col min="12574" max="12574" width="1.42578125" style="215" bestFit="1" customWidth="1"/>
    <col min="12575" max="12575" width="1.5703125" style="215" bestFit="1" customWidth="1"/>
    <col min="12576" max="12576" width="1.42578125" style="215" bestFit="1" customWidth="1"/>
    <col min="12577" max="12577" width="0.140625" style="215" customWidth="1"/>
    <col min="12578" max="12578" width="0" style="215" hidden="1" customWidth="1"/>
    <col min="12579" max="12800" width="11.42578125" style="215"/>
    <col min="12801" max="12801" width="1.28515625" style="215" customWidth="1"/>
    <col min="12802" max="12802" width="22.140625" style="215" bestFit="1" customWidth="1"/>
    <col min="12803" max="12803" width="31.85546875" style="215" bestFit="1" customWidth="1"/>
    <col min="12804" max="12804" width="41.42578125" style="215" customWidth="1"/>
    <col min="12805" max="12805" width="37.5703125" style="215" customWidth="1"/>
    <col min="12806" max="12806" width="36.42578125" style="215" bestFit="1" customWidth="1"/>
    <col min="12807" max="12807" width="19.28515625" style="215" bestFit="1" customWidth="1"/>
    <col min="12808" max="12808" width="27.85546875" style="215" bestFit="1" customWidth="1"/>
    <col min="12809" max="12809" width="1.5703125" style="215" bestFit="1" customWidth="1"/>
    <col min="12810" max="12810" width="1.42578125" style="215" bestFit="1" customWidth="1"/>
    <col min="12811" max="12811" width="1.5703125" style="215" bestFit="1" customWidth="1"/>
    <col min="12812" max="12812" width="1.42578125" style="215" bestFit="1" customWidth="1"/>
    <col min="12813" max="12813" width="1.5703125" style="215" bestFit="1" customWidth="1"/>
    <col min="12814" max="12814" width="1.42578125" style="215" bestFit="1" customWidth="1"/>
    <col min="12815" max="12815" width="1.5703125" style="215" bestFit="1" customWidth="1"/>
    <col min="12816" max="12816" width="1.42578125" style="215" bestFit="1" customWidth="1"/>
    <col min="12817" max="12817" width="1.5703125" style="215" bestFit="1" customWidth="1"/>
    <col min="12818" max="12818" width="1.42578125" style="215" bestFit="1" customWidth="1"/>
    <col min="12819" max="12819" width="1.5703125" style="215" bestFit="1" customWidth="1"/>
    <col min="12820" max="12820" width="1.42578125" style="215" bestFit="1" customWidth="1"/>
    <col min="12821" max="12821" width="1.5703125" style="215" bestFit="1" customWidth="1"/>
    <col min="12822" max="12822" width="1.42578125" style="215" bestFit="1" customWidth="1"/>
    <col min="12823" max="12823" width="1.5703125" style="215" bestFit="1" customWidth="1"/>
    <col min="12824" max="12824" width="1.42578125" style="215" bestFit="1" customWidth="1"/>
    <col min="12825" max="12825" width="1.5703125" style="215" bestFit="1" customWidth="1"/>
    <col min="12826" max="12826" width="1.42578125" style="215" bestFit="1" customWidth="1"/>
    <col min="12827" max="12827" width="1.5703125" style="215" bestFit="1" customWidth="1"/>
    <col min="12828" max="12828" width="1.42578125" style="215" bestFit="1" customWidth="1"/>
    <col min="12829" max="12829" width="1.5703125" style="215" bestFit="1" customWidth="1"/>
    <col min="12830" max="12830" width="1.42578125" style="215" bestFit="1" customWidth="1"/>
    <col min="12831" max="12831" width="1.5703125" style="215" bestFit="1" customWidth="1"/>
    <col min="12832" max="12832" width="1.42578125" style="215" bestFit="1" customWidth="1"/>
    <col min="12833" max="12833" width="0.140625" style="215" customWidth="1"/>
    <col min="12834" max="12834" width="0" style="215" hidden="1" customWidth="1"/>
    <col min="12835" max="13056" width="11.42578125" style="215"/>
    <col min="13057" max="13057" width="1.28515625" style="215" customWidth="1"/>
    <col min="13058" max="13058" width="22.140625" style="215" bestFit="1" customWidth="1"/>
    <col min="13059" max="13059" width="31.85546875" style="215" bestFit="1" customWidth="1"/>
    <col min="13060" max="13060" width="41.42578125" style="215" customWidth="1"/>
    <col min="13061" max="13061" width="37.5703125" style="215" customWidth="1"/>
    <col min="13062" max="13062" width="36.42578125" style="215" bestFit="1" customWidth="1"/>
    <col min="13063" max="13063" width="19.28515625" style="215" bestFit="1" customWidth="1"/>
    <col min="13064" max="13064" width="27.85546875" style="215" bestFit="1" customWidth="1"/>
    <col min="13065" max="13065" width="1.5703125" style="215" bestFit="1" customWidth="1"/>
    <col min="13066" max="13066" width="1.42578125" style="215" bestFit="1" customWidth="1"/>
    <col min="13067" max="13067" width="1.5703125" style="215" bestFit="1" customWidth="1"/>
    <col min="13068" max="13068" width="1.42578125" style="215" bestFit="1" customWidth="1"/>
    <col min="13069" max="13069" width="1.5703125" style="215" bestFit="1" customWidth="1"/>
    <col min="13070" max="13070" width="1.42578125" style="215" bestFit="1" customWidth="1"/>
    <col min="13071" max="13071" width="1.5703125" style="215" bestFit="1" customWidth="1"/>
    <col min="13072" max="13072" width="1.42578125" style="215" bestFit="1" customWidth="1"/>
    <col min="13073" max="13073" width="1.5703125" style="215" bestFit="1" customWidth="1"/>
    <col min="13074" max="13074" width="1.42578125" style="215" bestFit="1" customWidth="1"/>
    <col min="13075" max="13075" width="1.5703125" style="215" bestFit="1" customWidth="1"/>
    <col min="13076" max="13076" width="1.42578125" style="215" bestFit="1" customWidth="1"/>
    <col min="13077" max="13077" width="1.5703125" style="215" bestFit="1" customWidth="1"/>
    <col min="13078" max="13078" width="1.42578125" style="215" bestFit="1" customWidth="1"/>
    <col min="13079" max="13079" width="1.5703125" style="215" bestFit="1" customWidth="1"/>
    <col min="13080" max="13080" width="1.42578125" style="215" bestFit="1" customWidth="1"/>
    <col min="13081" max="13081" width="1.5703125" style="215" bestFit="1" customWidth="1"/>
    <col min="13082" max="13082" width="1.42578125" style="215" bestFit="1" customWidth="1"/>
    <col min="13083" max="13083" width="1.5703125" style="215" bestFit="1" customWidth="1"/>
    <col min="13084" max="13084" width="1.42578125" style="215" bestFit="1" customWidth="1"/>
    <col min="13085" max="13085" width="1.5703125" style="215" bestFit="1" customWidth="1"/>
    <col min="13086" max="13086" width="1.42578125" style="215" bestFit="1" customWidth="1"/>
    <col min="13087" max="13087" width="1.5703125" style="215" bestFit="1" customWidth="1"/>
    <col min="13088" max="13088" width="1.42578125" style="215" bestFit="1" customWidth="1"/>
    <col min="13089" max="13089" width="0.140625" style="215" customWidth="1"/>
    <col min="13090" max="13090" width="0" style="215" hidden="1" customWidth="1"/>
    <col min="13091" max="13312" width="11.42578125" style="215"/>
    <col min="13313" max="13313" width="1.28515625" style="215" customWidth="1"/>
    <col min="13314" max="13314" width="22.140625" style="215" bestFit="1" customWidth="1"/>
    <col min="13315" max="13315" width="31.85546875" style="215" bestFit="1" customWidth="1"/>
    <col min="13316" max="13316" width="41.42578125" style="215" customWidth="1"/>
    <col min="13317" max="13317" width="37.5703125" style="215" customWidth="1"/>
    <col min="13318" max="13318" width="36.42578125" style="215" bestFit="1" customWidth="1"/>
    <col min="13319" max="13319" width="19.28515625" style="215" bestFit="1" customWidth="1"/>
    <col min="13320" max="13320" width="27.85546875" style="215" bestFit="1" customWidth="1"/>
    <col min="13321" max="13321" width="1.5703125" style="215" bestFit="1" customWidth="1"/>
    <col min="13322" max="13322" width="1.42578125" style="215" bestFit="1" customWidth="1"/>
    <col min="13323" max="13323" width="1.5703125" style="215" bestFit="1" customWidth="1"/>
    <col min="13324" max="13324" width="1.42578125" style="215" bestFit="1" customWidth="1"/>
    <col min="13325" max="13325" width="1.5703125" style="215" bestFit="1" customWidth="1"/>
    <col min="13326" max="13326" width="1.42578125" style="215" bestFit="1" customWidth="1"/>
    <col min="13327" max="13327" width="1.5703125" style="215" bestFit="1" customWidth="1"/>
    <col min="13328" max="13328" width="1.42578125" style="215" bestFit="1" customWidth="1"/>
    <col min="13329" max="13329" width="1.5703125" style="215" bestFit="1" customWidth="1"/>
    <col min="13330" max="13330" width="1.42578125" style="215" bestFit="1" customWidth="1"/>
    <col min="13331" max="13331" width="1.5703125" style="215" bestFit="1" customWidth="1"/>
    <col min="13332" max="13332" width="1.42578125" style="215" bestFit="1" customWidth="1"/>
    <col min="13333" max="13333" width="1.5703125" style="215" bestFit="1" customWidth="1"/>
    <col min="13334" max="13334" width="1.42578125" style="215" bestFit="1" customWidth="1"/>
    <col min="13335" max="13335" width="1.5703125" style="215" bestFit="1" customWidth="1"/>
    <col min="13336" max="13336" width="1.42578125" style="215" bestFit="1" customWidth="1"/>
    <col min="13337" max="13337" width="1.5703125" style="215" bestFit="1" customWidth="1"/>
    <col min="13338" max="13338" width="1.42578125" style="215" bestFit="1" customWidth="1"/>
    <col min="13339" max="13339" width="1.5703125" style="215" bestFit="1" customWidth="1"/>
    <col min="13340" max="13340" width="1.42578125" style="215" bestFit="1" customWidth="1"/>
    <col min="13341" max="13341" width="1.5703125" style="215" bestFit="1" customWidth="1"/>
    <col min="13342" max="13342" width="1.42578125" style="215" bestFit="1" customWidth="1"/>
    <col min="13343" max="13343" width="1.5703125" style="215" bestFit="1" customWidth="1"/>
    <col min="13344" max="13344" width="1.42578125" style="215" bestFit="1" customWidth="1"/>
    <col min="13345" max="13345" width="0.140625" style="215" customWidth="1"/>
    <col min="13346" max="13346" width="0" style="215" hidden="1" customWidth="1"/>
    <col min="13347" max="13568" width="11.42578125" style="215"/>
    <col min="13569" max="13569" width="1.28515625" style="215" customWidth="1"/>
    <col min="13570" max="13570" width="22.140625" style="215" bestFit="1" customWidth="1"/>
    <col min="13571" max="13571" width="31.85546875" style="215" bestFit="1" customWidth="1"/>
    <col min="13572" max="13572" width="41.42578125" style="215" customWidth="1"/>
    <col min="13573" max="13573" width="37.5703125" style="215" customWidth="1"/>
    <col min="13574" max="13574" width="36.42578125" style="215" bestFit="1" customWidth="1"/>
    <col min="13575" max="13575" width="19.28515625" style="215" bestFit="1" customWidth="1"/>
    <col min="13576" max="13576" width="27.85546875" style="215" bestFit="1" customWidth="1"/>
    <col min="13577" max="13577" width="1.5703125" style="215" bestFit="1" customWidth="1"/>
    <col min="13578" max="13578" width="1.42578125" style="215" bestFit="1" customWidth="1"/>
    <col min="13579" max="13579" width="1.5703125" style="215" bestFit="1" customWidth="1"/>
    <col min="13580" max="13580" width="1.42578125" style="215" bestFit="1" customWidth="1"/>
    <col min="13581" max="13581" width="1.5703125" style="215" bestFit="1" customWidth="1"/>
    <col min="13582" max="13582" width="1.42578125" style="215" bestFit="1" customWidth="1"/>
    <col min="13583" max="13583" width="1.5703125" style="215" bestFit="1" customWidth="1"/>
    <col min="13584" max="13584" width="1.42578125" style="215" bestFit="1" customWidth="1"/>
    <col min="13585" max="13585" width="1.5703125" style="215" bestFit="1" customWidth="1"/>
    <col min="13586" max="13586" width="1.42578125" style="215" bestFit="1" customWidth="1"/>
    <col min="13587" max="13587" width="1.5703125" style="215" bestFit="1" customWidth="1"/>
    <col min="13588" max="13588" width="1.42578125" style="215" bestFit="1" customWidth="1"/>
    <col min="13589" max="13589" width="1.5703125" style="215" bestFit="1" customWidth="1"/>
    <col min="13590" max="13590" width="1.42578125" style="215" bestFit="1" customWidth="1"/>
    <col min="13591" max="13591" width="1.5703125" style="215" bestFit="1" customWidth="1"/>
    <col min="13592" max="13592" width="1.42578125" style="215" bestFit="1" customWidth="1"/>
    <col min="13593" max="13593" width="1.5703125" style="215" bestFit="1" customWidth="1"/>
    <col min="13594" max="13594" width="1.42578125" style="215" bestFit="1" customWidth="1"/>
    <col min="13595" max="13595" width="1.5703125" style="215" bestFit="1" customWidth="1"/>
    <col min="13596" max="13596" width="1.42578125" style="215" bestFit="1" customWidth="1"/>
    <col min="13597" max="13597" width="1.5703125" style="215" bestFit="1" customWidth="1"/>
    <col min="13598" max="13598" width="1.42578125" style="215" bestFit="1" customWidth="1"/>
    <col min="13599" max="13599" width="1.5703125" style="215" bestFit="1" customWidth="1"/>
    <col min="13600" max="13600" width="1.42578125" style="215" bestFit="1" customWidth="1"/>
    <col min="13601" max="13601" width="0.140625" style="215" customWidth="1"/>
    <col min="13602" max="13602" width="0" style="215" hidden="1" customWidth="1"/>
    <col min="13603" max="13824" width="11.42578125" style="215"/>
    <col min="13825" max="13825" width="1.28515625" style="215" customWidth="1"/>
    <col min="13826" max="13826" width="22.140625" style="215" bestFit="1" customWidth="1"/>
    <col min="13827" max="13827" width="31.85546875" style="215" bestFit="1" customWidth="1"/>
    <col min="13828" max="13828" width="41.42578125" style="215" customWidth="1"/>
    <col min="13829" max="13829" width="37.5703125" style="215" customWidth="1"/>
    <col min="13830" max="13830" width="36.42578125" style="215" bestFit="1" customWidth="1"/>
    <col min="13831" max="13831" width="19.28515625" style="215" bestFit="1" customWidth="1"/>
    <col min="13832" max="13832" width="27.85546875" style="215" bestFit="1" customWidth="1"/>
    <col min="13833" max="13833" width="1.5703125" style="215" bestFit="1" customWidth="1"/>
    <col min="13834" max="13834" width="1.42578125" style="215" bestFit="1" customWidth="1"/>
    <col min="13835" max="13835" width="1.5703125" style="215" bestFit="1" customWidth="1"/>
    <col min="13836" max="13836" width="1.42578125" style="215" bestFit="1" customWidth="1"/>
    <col min="13837" max="13837" width="1.5703125" style="215" bestFit="1" customWidth="1"/>
    <col min="13838" max="13838" width="1.42578125" style="215" bestFit="1" customWidth="1"/>
    <col min="13839" max="13839" width="1.5703125" style="215" bestFit="1" customWidth="1"/>
    <col min="13840" max="13840" width="1.42578125" style="215" bestFit="1" customWidth="1"/>
    <col min="13841" max="13841" width="1.5703125" style="215" bestFit="1" customWidth="1"/>
    <col min="13842" max="13842" width="1.42578125" style="215" bestFit="1" customWidth="1"/>
    <col min="13843" max="13843" width="1.5703125" style="215" bestFit="1" customWidth="1"/>
    <col min="13844" max="13844" width="1.42578125" style="215" bestFit="1" customWidth="1"/>
    <col min="13845" max="13845" width="1.5703125" style="215" bestFit="1" customWidth="1"/>
    <col min="13846" max="13846" width="1.42578125" style="215" bestFit="1" customWidth="1"/>
    <col min="13847" max="13847" width="1.5703125" style="215" bestFit="1" customWidth="1"/>
    <col min="13848" max="13848" width="1.42578125" style="215" bestFit="1" customWidth="1"/>
    <col min="13849" max="13849" width="1.5703125" style="215" bestFit="1" customWidth="1"/>
    <col min="13850" max="13850" width="1.42578125" style="215" bestFit="1" customWidth="1"/>
    <col min="13851" max="13851" width="1.5703125" style="215" bestFit="1" customWidth="1"/>
    <col min="13852" max="13852" width="1.42578125" style="215" bestFit="1" customWidth="1"/>
    <col min="13853" max="13853" width="1.5703125" style="215" bestFit="1" customWidth="1"/>
    <col min="13854" max="13854" width="1.42578125" style="215" bestFit="1" customWidth="1"/>
    <col min="13855" max="13855" width="1.5703125" style="215" bestFit="1" customWidth="1"/>
    <col min="13856" max="13856" width="1.42578125" style="215" bestFit="1" customWidth="1"/>
    <col min="13857" max="13857" width="0.140625" style="215" customWidth="1"/>
    <col min="13858" max="13858" width="0" style="215" hidden="1" customWidth="1"/>
    <col min="13859" max="14080" width="11.42578125" style="215"/>
    <col min="14081" max="14081" width="1.28515625" style="215" customWidth="1"/>
    <col min="14082" max="14082" width="22.140625" style="215" bestFit="1" customWidth="1"/>
    <col min="14083" max="14083" width="31.85546875" style="215" bestFit="1" customWidth="1"/>
    <col min="14084" max="14084" width="41.42578125" style="215" customWidth="1"/>
    <col min="14085" max="14085" width="37.5703125" style="215" customWidth="1"/>
    <col min="14086" max="14086" width="36.42578125" style="215" bestFit="1" customWidth="1"/>
    <col min="14087" max="14087" width="19.28515625" style="215" bestFit="1" customWidth="1"/>
    <col min="14088" max="14088" width="27.85546875" style="215" bestFit="1" customWidth="1"/>
    <col min="14089" max="14089" width="1.5703125" style="215" bestFit="1" customWidth="1"/>
    <col min="14090" max="14090" width="1.42578125" style="215" bestFit="1" customWidth="1"/>
    <col min="14091" max="14091" width="1.5703125" style="215" bestFit="1" customWidth="1"/>
    <col min="14092" max="14092" width="1.42578125" style="215" bestFit="1" customWidth="1"/>
    <col min="14093" max="14093" width="1.5703125" style="215" bestFit="1" customWidth="1"/>
    <col min="14094" max="14094" width="1.42578125" style="215" bestFit="1" customWidth="1"/>
    <col min="14095" max="14095" width="1.5703125" style="215" bestFit="1" customWidth="1"/>
    <col min="14096" max="14096" width="1.42578125" style="215" bestFit="1" customWidth="1"/>
    <col min="14097" max="14097" width="1.5703125" style="215" bestFit="1" customWidth="1"/>
    <col min="14098" max="14098" width="1.42578125" style="215" bestFit="1" customWidth="1"/>
    <col min="14099" max="14099" width="1.5703125" style="215" bestFit="1" customWidth="1"/>
    <col min="14100" max="14100" width="1.42578125" style="215" bestFit="1" customWidth="1"/>
    <col min="14101" max="14101" width="1.5703125" style="215" bestFit="1" customWidth="1"/>
    <col min="14102" max="14102" width="1.42578125" style="215" bestFit="1" customWidth="1"/>
    <col min="14103" max="14103" width="1.5703125" style="215" bestFit="1" customWidth="1"/>
    <col min="14104" max="14104" width="1.42578125" style="215" bestFit="1" customWidth="1"/>
    <col min="14105" max="14105" width="1.5703125" style="215" bestFit="1" customWidth="1"/>
    <col min="14106" max="14106" width="1.42578125" style="215" bestFit="1" customWidth="1"/>
    <col min="14107" max="14107" width="1.5703125" style="215" bestFit="1" customWidth="1"/>
    <col min="14108" max="14108" width="1.42578125" style="215" bestFit="1" customWidth="1"/>
    <col min="14109" max="14109" width="1.5703125" style="215" bestFit="1" customWidth="1"/>
    <col min="14110" max="14110" width="1.42578125" style="215" bestFit="1" customWidth="1"/>
    <col min="14111" max="14111" width="1.5703125" style="215" bestFit="1" customWidth="1"/>
    <col min="14112" max="14112" width="1.42578125" style="215" bestFit="1" customWidth="1"/>
    <col min="14113" max="14113" width="0.140625" style="215" customWidth="1"/>
    <col min="14114" max="14114" width="0" style="215" hidden="1" customWidth="1"/>
    <col min="14115" max="14336" width="11.42578125" style="215"/>
    <col min="14337" max="14337" width="1.28515625" style="215" customWidth="1"/>
    <col min="14338" max="14338" width="22.140625" style="215" bestFit="1" customWidth="1"/>
    <col min="14339" max="14339" width="31.85546875" style="215" bestFit="1" customWidth="1"/>
    <col min="14340" max="14340" width="41.42578125" style="215" customWidth="1"/>
    <col min="14341" max="14341" width="37.5703125" style="215" customWidth="1"/>
    <col min="14342" max="14342" width="36.42578125" style="215" bestFit="1" customWidth="1"/>
    <col min="14343" max="14343" width="19.28515625" style="215" bestFit="1" customWidth="1"/>
    <col min="14344" max="14344" width="27.85546875" style="215" bestFit="1" customWidth="1"/>
    <col min="14345" max="14345" width="1.5703125" style="215" bestFit="1" customWidth="1"/>
    <col min="14346" max="14346" width="1.42578125" style="215" bestFit="1" customWidth="1"/>
    <col min="14347" max="14347" width="1.5703125" style="215" bestFit="1" customWidth="1"/>
    <col min="14348" max="14348" width="1.42578125" style="215" bestFit="1" customWidth="1"/>
    <col min="14349" max="14349" width="1.5703125" style="215" bestFit="1" customWidth="1"/>
    <col min="14350" max="14350" width="1.42578125" style="215" bestFit="1" customWidth="1"/>
    <col min="14351" max="14351" width="1.5703125" style="215" bestFit="1" customWidth="1"/>
    <col min="14352" max="14352" width="1.42578125" style="215" bestFit="1" customWidth="1"/>
    <col min="14353" max="14353" width="1.5703125" style="215" bestFit="1" customWidth="1"/>
    <col min="14354" max="14354" width="1.42578125" style="215" bestFit="1" customWidth="1"/>
    <col min="14355" max="14355" width="1.5703125" style="215" bestFit="1" customWidth="1"/>
    <col min="14356" max="14356" width="1.42578125" style="215" bestFit="1" customWidth="1"/>
    <col min="14357" max="14357" width="1.5703125" style="215" bestFit="1" customWidth="1"/>
    <col min="14358" max="14358" width="1.42578125" style="215" bestFit="1" customWidth="1"/>
    <col min="14359" max="14359" width="1.5703125" style="215" bestFit="1" customWidth="1"/>
    <col min="14360" max="14360" width="1.42578125" style="215" bestFit="1" customWidth="1"/>
    <col min="14361" max="14361" width="1.5703125" style="215" bestFit="1" customWidth="1"/>
    <col min="14362" max="14362" width="1.42578125" style="215" bestFit="1" customWidth="1"/>
    <col min="14363" max="14363" width="1.5703125" style="215" bestFit="1" customWidth="1"/>
    <col min="14364" max="14364" width="1.42578125" style="215" bestFit="1" customWidth="1"/>
    <col min="14365" max="14365" width="1.5703125" style="215" bestFit="1" customWidth="1"/>
    <col min="14366" max="14366" width="1.42578125" style="215" bestFit="1" customWidth="1"/>
    <col min="14367" max="14367" width="1.5703125" style="215" bestFit="1" customWidth="1"/>
    <col min="14368" max="14368" width="1.42578125" style="215" bestFit="1" customWidth="1"/>
    <col min="14369" max="14369" width="0.140625" style="215" customWidth="1"/>
    <col min="14370" max="14370" width="0" style="215" hidden="1" customWidth="1"/>
    <col min="14371" max="14592" width="11.42578125" style="215"/>
    <col min="14593" max="14593" width="1.28515625" style="215" customWidth="1"/>
    <col min="14594" max="14594" width="22.140625" style="215" bestFit="1" customWidth="1"/>
    <col min="14595" max="14595" width="31.85546875" style="215" bestFit="1" customWidth="1"/>
    <col min="14596" max="14596" width="41.42578125" style="215" customWidth="1"/>
    <col min="14597" max="14597" width="37.5703125" style="215" customWidth="1"/>
    <col min="14598" max="14598" width="36.42578125" style="215" bestFit="1" customWidth="1"/>
    <col min="14599" max="14599" width="19.28515625" style="215" bestFit="1" customWidth="1"/>
    <col min="14600" max="14600" width="27.85546875" style="215" bestFit="1" customWidth="1"/>
    <col min="14601" max="14601" width="1.5703125" style="215" bestFit="1" customWidth="1"/>
    <col min="14602" max="14602" width="1.42578125" style="215" bestFit="1" customWidth="1"/>
    <col min="14603" max="14603" width="1.5703125" style="215" bestFit="1" customWidth="1"/>
    <col min="14604" max="14604" width="1.42578125" style="215" bestFit="1" customWidth="1"/>
    <col min="14605" max="14605" width="1.5703125" style="215" bestFit="1" customWidth="1"/>
    <col min="14606" max="14606" width="1.42578125" style="215" bestFit="1" customWidth="1"/>
    <col min="14607" max="14607" width="1.5703125" style="215" bestFit="1" customWidth="1"/>
    <col min="14608" max="14608" width="1.42578125" style="215" bestFit="1" customWidth="1"/>
    <col min="14609" max="14609" width="1.5703125" style="215" bestFit="1" customWidth="1"/>
    <col min="14610" max="14610" width="1.42578125" style="215" bestFit="1" customWidth="1"/>
    <col min="14611" max="14611" width="1.5703125" style="215" bestFit="1" customWidth="1"/>
    <col min="14612" max="14612" width="1.42578125" style="215" bestFit="1" customWidth="1"/>
    <col min="14613" max="14613" width="1.5703125" style="215" bestFit="1" customWidth="1"/>
    <col min="14614" max="14614" width="1.42578125" style="215" bestFit="1" customWidth="1"/>
    <col min="14615" max="14615" width="1.5703125" style="215" bestFit="1" customWidth="1"/>
    <col min="14616" max="14616" width="1.42578125" style="215" bestFit="1" customWidth="1"/>
    <col min="14617" max="14617" width="1.5703125" style="215" bestFit="1" customWidth="1"/>
    <col min="14618" max="14618" width="1.42578125" style="215" bestFit="1" customWidth="1"/>
    <col min="14619" max="14619" width="1.5703125" style="215" bestFit="1" customWidth="1"/>
    <col min="14620" max="14620" width="1.42578125" style="215" bestFit="1" customWidth="1"/>
    <col min="14621" max="14621" width="1.5703125" style="215" bestFit="1" customWidth="1"/>
    <col min="14622" max="14622" width="1.42578125" style="215" bestFit="1" customWidth="1"/>
    <col min="14623" max="14623" width="1.5703125" style="215" bestFit="1" customWidth="1"/>
    <col min="14624" max="14624" width="1.42578125" style="215" bestFit="1" customWidth="1"/>
    <col min="14625" max="14625" width="0.140625" style="215" customWidth="1"/>
    <col min="14626" max="14626" width="0" style="215" hidden="1" customWidth="1"/>
    <col min="14627" max="14848" width="11.42578125" style="215"/>
    <col min="14849" max="14849" width="1.28515625" style="215" customWidth="1"/>
    <col min="14850" max="14850" width="22.140625" style="215" bestFit="1" customWidth="1"/>
    <col min="14851" max="14851" width="31.85546875" style="215" bestFit="1" customWidth="1"/>
    <col min="14852" max="14852" width="41.42578125" style="215" customWidth="1"/>
    <col min="14853" max="14853" width="37.5703125" style="215" customWidth="1"/>
    <col min="14854" max="14854" width="36.42578125" style="215" bestFit="1" customWidth="1"/>
    <col min="14855" max="14855" width="19.28515625" style="215" bestFit="1" customWidth="1"/>
    <col min="14856" max="14856" width="27.85546875" style="215" bestFit="1" customWidth="1"/>
    <col min="14857" max="14857" width="1.5703125" style="215" bestFit="1" customWidth="1"/>
    <col min="14858" max="14858" width="1.42578125" style="215" bestFit="1" customWidth="1"/>
    <col min="14859" max="14859" width="1.5703125" style="215" bestFit="1" customWidth="1"/>
    <col min="14860" max="14860" width="1.42578125" style="215" bestFit="1" customWidth="1"/>
    <col min="14861" max="14861" width="1.5703125" style="215" bestFit="1" customWidth="1"/>
    <col min="14862" max="14862" width="1.42578125" style="215" bestFit="1" customWidth="1"/>
    <col min="14863" max="14863" width="1.5703125" style="215" bestFit="1" customWidth="1"/>
    <col min="14864" max="14864" width="1.42578125" style="215" bestFit="1" customWidth="1"/>
    <col min="14865" max="14865" width="1.5703125" style="215" bestFit="1" customWidth="1"/>
    <col min="14866" max="14866" width="1.42578125" style="215" bestFit="1" customWidth="1"/>
    <col min="14867" max="14867" width="1.5703125" style="215" bestFit="1" customWidth="1"/>
    <col min="14868" max="14868" width="1.42578125" style="215" bestFit="1" customWidth="1"/>
    <col min="14869" max="14869" width="1.5703125" style="215" bestFit="1" customWidth="1"/>
    <col min="14870" max="14870" width="1.42578125" style="215" bestFit="1" customWidth="1"/>
    <col min="14871" max="14871" width="1.5703125" style="215" bestFit="1" customWidth="1"/>
    <col min="14872" max="14872" width="1.42578125" style="215" bestFit="1" customWidth="1"/>
    <col min="14873" max="14873" width="1.5703125" style="215" bestFit="1" customWidth="1"/>
    <col min="14874" max="14874" width="1.42578125" style="215" bestFit="1" customWidth="1"/>
    <col min="14875" max="14875" width="1.5703125" style="215" bestFit="1" customWidth="1"/>
    <col min="14876" max="14876" width="1.42578125" style="215" bestFit="1" customWidth="1"/>
    <col min="14877" max="14877" width="1.5703125" style="215" bestFit="1" customWidth="1"/>
    <col min="14878" max="14878" width="1.42578125" style="215" bestFit="1" customWidth="1"/>
    <col min="14879" max="14879" width="1.5703125" style="215" bestFit="1" customWidth="1"/>
    <col min="14880" max="14880" width="1.42578125" style="215" bestFit="1" customWidth="1"/>
    <col min="14881" max="14881" width="0.140625" style="215" customWidth="1"/>
    <col min="14882" max="14882" width="0" style="215" hidden="1" customWidth="1"/>
    <col min="14883" max="15104" width="11.42578125" style="215"/>
    <col min="15105" max="15105" width="1.28515625" style="215" customWidth="1"/>
    <col min="15106" max="15106" width="22.140625" style="215" bestFit="1" customWidth="1"/>
    <col min="15107" max="15107" width="31.85546875" style="215" bestFit="1" customWidth="1"/>
    <col min="15108" max="15108" width="41.42578125" style="215" customWidth="1"/>
    <col min="15109" max="15109" width="37.5703125" style="215" customWidth="1"/>
    <col min="15110" max="15110" width="36.42578125" style="215" bestFit="1" customWidth="1"/>
    <col min="15111" max="15111" width="19.28515625" style="215" bestFit="1" customWidth="1"/>
    <col min="15112" max="15112" width="27.85546875" style="215" bestFit="1" customWidth="1"/>
    <col min="15113" max="15113" width="1.5703125" style="215" bestFit="1" customWidth="1"/>
    <col min="15114" max="15114" width="1.42578125" style="215" bestFit="1" customWidth="1"/>
    <col min="15115" max="15115" width="1.5703125" style="215" bestFit="1" customWidth="1"/>
    <col min="15116" max="15116" width="1.42578125" style="215" bestFit="1" customWidth="1"/>
    <col min="15117" max="15117" width="1.5703125" style="215" bestFit="1" customWidth="1"/>
    <col min="15118" max="15118" width="1.42578125" style="215" bestFit="1" customWidth="1"/>
    <col min="15119" max="15119" width="1.5703125" style="215" bestFit="1" customWidth="1"/>
    <col min="15120" max="15120" width="1.42578125" style="215" bestFit="1" customWidth="1"/>
    <col min="15121" max="15121" width="1.5703125" style="215" bestFit="1" customWidth="1"/>
    <col min="15122" max="15122" width="1.42578125" style="215" bestFit="1" customWidth="1"/>
    <col min="15123" max="15123" width="1.5703125" style="215" bestFit="1" customWidth="1"/>
    <col min="15124" max="15124" width="1.42578125" style="215" bestFit="1" customWidth="1"/>
    <col min="15125" max="15125" width="1.5703125" style="215" bestFit="1" customWidth="1"/>
    <col min="15126" max="15126" width="1.42578125" style="215" bestFit="1" customWidth="1"/>
    <col min="15127" max="15127" width="1.5703125" style="215" bestFit="1" customWidth="1"/>
    <col min="15128" max="15128" width="1.42578125" style="215" bestFit="1" customWidth="1"/>
    <col min="15129" max="15129" width="1.5703125" style="215" bestFit="1" customWidth="1"/>
    <col min="15130" max="15130" width="1.42578125" style="215" bestFit="1" customWidth="1"/>
    <col min="15131" max="15131" width="1.5703125" style="215" bestFit="1" customWidth="1"/>
    <col min="15132" max="15132" width="1.42578125" style="215" bestFit="1" customWidth="1"/>
    <col min="15133" max="15133" width="1.5703125" style="215" bestFit="1" customWidth="1"/>
    <col min="15134" max="15134" width="1.42578125" style="215" bestFit="1" customWidth="1"/>
    <col min="15135" max="15135" width="1.5703125" style="215" bestFit="1" customWidth="1"/>
    <col min="15136" max="15136" width="1.42578125" style="215" bestFit="1" customWidth="1"/>
    <col min="15137" max="15137" width="0.140625" style="215" customWidth="1"/>
    <col min="15138" max="15138" width="0" style="215" hidden="1" customWidth="1"/>
    <col min="15139" max="15360" width="11.42578125" style="215"/>
    <col min="15361" max="15361" width="1.28515625" style="215" customWidth="1"/>
    <col min="15362" max="15362" width="22.140625" style="215" bestFit="1" customWidth="1"/>
    <col min="15363" max="15363" width="31.85546875" style="215" bestFit="1" customWidth="1"/>
    <col min="15364" max="15364" width="41.42578125" style="215" customWidth="1"/>
    <col min="15365" max="15365" width="37.5703125" style="215" customWidth="1"/>
    <col min="15366" max="15366" width="36.42578125" style="215" bestFit="1" customWidth="1"/>
    <col min="15367" max="15367" width="19.28515625" style="215" bestFit="1" customWidth="1"/>
    <col min="15368" max="15368" width="27.85546875" style="215" bestFit="1" customWidth="1"/>
    <col min="15369" max="15369" width="1.5703125" style="215" bestFit="1" customWidth="1"/>
    <col min="15370" max="15370" width="1.42578125" style="215" bestFit="1" customWidth="1"/>
    <col min="15371" max="15371" width="1.5703125" style="215" bestFit="1" customWidth="1"/>
    <col min="15372" max="15372" width="1.42578125" style="215" bestFit="1" customWidth="1"/>
    <col min="15373" max="15373" width="1.5703125" style="215" bestFit="1" customWidth="1"/>
    <col min="15374" max="15374" width="1.42578125" style="215" bestFit="1" customWidth="1"/>
    <col min="15375" max="15375" width="1.5703125" style="215" bestFit="1" customWidth="1"/>
    <col min="15376" max="15376" width="1.42578125" style="215" bestFit="1" customWidth="1"/>
    <col min="15377" max="15377" width="1.5703125" style="215" bestFit="1" customWidth="1"/>
    <col min="15378" max="15378" width="1.42578125" style="215" bestFit="1" customWidth="1"/>
    <col min="15379" max="15379" width="1.5703125" style="215" bestFit="1" customWidth="1"/>
    <col min="15380" max="15380" width="1.42578125" style="215" bestFit="1" customWidth="1"/>
    <col min="15381" max="15381" width="1.5703125" style="215" bestFit="1" customWidth="1"/>
    <col min="15382" max="15382" width="1.42578125" style="215" bestFit="1" customWidth="1"/>
    <col min="15383" max="15383" width="1.5703125" style="215" bestFit="1" customWidth="1"/>
    <col min="15384" max="15384" width="1.42578125" style="215" bestFit="1" customWidth="1"/>
    <col min="15385" max="15385" width="1.5703125" style="215" bestFit="1" customWidth="1"/>
    <col min="15386" max="15386" width="1.42578125" style="215" bestFit="1" customWidth="1"/>
    <col min="15387" max="15387" width="1.5703125" style="215" bestFit="1" customWidth="1"/>
    <col min="15388" max="15388" width="1.42578125" style="215" bestFit="1" customWidth="1"/>
    <col min="15389" max="15389" width="1.5703125" style="215" bestFit="1" customWidth="1"/>
    <col min="15390" max="15390" width="1.42578125" style="215" bestFit="1" customWidth="1"/>
    <col min="15391" max="15391" width="1.5703125" style="215" bestFit="1" customWidth="1"/>
    <col min="15392" max="15392" width="1.42578125" style="215" bestFit="1" customWidth="1"/>
    <col min="15393" max="15393" width="0.140625" style="215" customWidth="1"/>
    <col min="15394" max="15394" width="0" style="215" hidden="1" customWidth="1"/>
    <col min="15395" max="15616" width="11.42578125" style="215"/>
    <col min="15617" max="15617" width="1.28515625" style="215" customWidth="1"/>
    <col min="15618" max="15618" width="22.140625" style="215" bestFit="1" customWidth="1"/>
    <col min="15619" max="15619" width="31.85546875" style="215" bestFit="1" customWidth="1"/>
    <col min="15620" max="15620" width="41.42578125" style="215" customWidth="1"/>
    <col min="15621" max="15621" width="37.5703125" style="215" customWidth="1"/>
    <col min="15622" max="15622" width="36.42578125" style="215" bestFit="1" customWidth="1"/>
    <col min="15623" max="15623" width="19.28515625" style="215" bestFit="1" customWidth="1"/>
    <col min="15624" max="15624" width="27.85546875" style="215" bestFit="1" customWidth="1"/>
    <col min="15625" max="15625" width="1.5703125" style="215" bestFit="1" customWidth="1"/>
    <col min="15626" max="15626" width="1.42578125" style="215" bestFit="1" customWidth="1"/>
    <col min="15627" max="15627" width="1.5703125" style="215" bestFit="1" customWidth="1"/>
    <col min="15628" max="15628" width="1.42578125" style="215" bestFit="1" customWidth="1"/>
    <col min="15629" max="15629" width="1.5703125" style="215" bestFit="1" customWidth="1"/>
    <col min="15630" max="15630" width="1.42578125" style="215" bestFit="1" customWidth="1"/>
    <col min="15631" max="15631" width="1.5703125" style="215" bestFit="1" customWidth="1"/>
    <col min="15632" max="15632" width="1.42578125" style="215" bestFit="1" customWidth="1"/>
    <col min="15633" max="15633" width="1.5703125" style="215" bestFit="1" customWidth="1"/>
    <col min="15634" max="15634" width="1.42578125" style="215" bestFit="1" customWidth="1"/>
    <col min="15635" max="15635" width="1.5703125" style="215" bestFit="1" customWidth="1"/>
    <col min="15636" max="15636" width="1.42578125" style="215" bestFit="1" customWidth="1"/>
    <col min="15637" max="15637" width="1.5703125" style="215" bestFit="1" customWidth="1"/>
    <col min="15638" max="15638" width="1.42578125" style="215" bestFit="1" customWidth="1"/>
    <col min="15639" max="15639" width="1.5703125" style="215" bestFit="1" customWidth="1"/>
    <col min="15640" max="15640" width="1.42578125" style="215" bestFit="1" customWidth="1"/>
    <col min="15641" max="15641" width="1.5703125" style="215" bestFit="1" customWidth="1"/>
    <col min="15642" max="15642" width="1.42578125" style="215" bestFit="1" customWidth="1"/>
    <col min="15643" max="15643" width="1.5703125" style="215" bestFit="1" customWidth="1"/>
    <col min="15644" max="15644" width="1.42578125" style="215" bestFit="1" customWidth="1"/>
    <col min="15645" max="15645" width="1.5703125" style="215" bestFit="1" customWidth="1"/>
    <col min="15646" max="15646" width="1.42578125" style="215" bestFit="1" customWidth="1"/>
    <col min="15647" max="15647" width="1.5703125" style="215" bestFit="1" customWidth="1"/>
    <col min="15648" max="15648" width="1.42578125" style="215" bestFit="1" customWidth="1"/>
    <col min="15649" max="15649" width="0.140625" style="215" customWidth="1"/>
    <col min="15650" max="15650" width="0" style="215" hidden="1" customWidth="1"/>
    <col min="15651" max="15872" width="11.42578125" style="215"/>
    <col min="15873" max="15873" width="1.28515625" style="215" customWidth="1"/>
    <col min="15874" max="15874" width="22.140625" style="215" bestFit="1" customWidth="1"/>
    <col min="15875" max="15875" width="31.85546875" style="215" bestFit="1" customWidth="1"/>
    <col min="15876" max="15876" width="41.42578125" style="215" customWidth="1"/>
    <col min="15877" max="15877" width="37.5703125" style="215" customWidth="1"/>
    <col min="15878" max="15878" width="36.42578125" style="215" bestFit="1" customWidth="1"/>
    <col min="15879" max="15879" width="19.28515625" style="215" bestFit="1" customWidth="1"/>
    <col min="15880" max="15880" width="27.85546875" style="215" bestFit="1" customWidth="1"/>
    <col min="15881" max="15881" width="1.5703125" style="215" bestFit="1" customWidth="1"/>
    <col min="15882" max="15882" width="1.42578125" style="215" bestFit="1" customWidth="1"/>
    <col min="15883" max="15883" width="1.5703125" style="215" bestFit="1" customWidth="1"/>
    <col min="15884" max="15884" width="1.42578125" style="215" bestFit="1" customWidth="1"/>
    <col min="15885" max="15885" width="1.5703125" style="215" bestFit="1" customWidth="1"/>
    <col min="15886" max="15886" width="1.42578125" style="215" bestFit="1" customWidth="1"/>
    <col min="15887" max="15887" width="1.5703125" style="215" bestFit="1" customWidth="1"/>
    <col min="15888" max="15888" width="1.42578125" style="215" bestFit="1" customWidth="1"/>
    <col min="15889" max="15889" width="1.5703125" style="215" bestFit="1" customWidth="1"/>
    <col min="15890" max="15890" width="1.42578125" style="215" bestFit="1" customWidth="1"/>
    <col min="15891" max="15891" width="1.5703125" style="215" bestFit="1" customWidth="1"/>
    <col min="15892" max="15892" width="1.42578125" style="215" bestFit="1" customWidth="1"/>
    <col min="15893" max="15893" width="1.5703125" style="215" bestFit="1" customWidth="1"/>
    <col min="15894" max="15894" width="1.42578125" style="215" bestFit="1" customWidth="1"/>
    <col min="15895" max="15895" width="1.5703125" style="215" bestFit="1" customWidth="1"/>
    <col min="15896" max="15896" width="1.42578125" style="215" bestFit="1" customWidth="1"/>
    <col min="15897" max="15897" width="1.5703125" style="215" bestFit="1" customWidth="1"/>
    <col min="15898" max="15898" width="1.42578125" style="215" bestFit="1" customWidth="1"/>
    <col min="15899" max="15899" width="1.5703125" style="215" bestFit="1" customWidth="1"/>
    <col min="15900" max="15900" width="1.42578125" style="215" bestFit="1" customWidth="1"/>
    <col min="15901" max="15901" width="1.5703125" style="215" bestFit="1" customWidth="1"/>
    <col min="15902" max="15902" width="1.42578125" style="215" bestFit="1" customWidth="1"/>
    <col min="15903" max="15903" width="1.5703125" style="215" bestFit="1" customWidth="1"/>
    <col min="15904" max="15904" width="1.42578125" style="215" bestFit="1" customWidth="1"/>
    <col min="15905" max="15905" width="0.140625" style="215" customWidth="1"/>
    <col min="15906" max="15906" width="0" style="215" hidden="1" customWidth="1"/>
    <col min="15907" max="16128" width="11.42578125" style="215"/>
    <col min="16129" max="16129" width="1.28515625" style="215" customWidth="1"/>
    <col min="16130" max="16130" width="22.140625" style="215" bestFit="1" customWidth="1"/>
    <col min="16131" max="16131" width="31.85546875" style="215" bestFit="1" customWidth="1"/>
    <col min="16132" max="16132" width="41.42578125" style="215" customWidth="1"/>
    <col min="16133" max="16133" width="37.5703125" style="215" customWidth="1"/>
    <col min="16134" max="16134" width="36.42578125" style="215" bestFit="1" customWidth="1"/>
    <col min="16135" max="16135" width="19.28515625" style="215" bestFit="1" customWidth="1"/>
    <col min="16136" max="16136" width="27.85546875" style="215" bestFit="1" customWidth="1"/>
    <col min="16137" max="16137" width="1.5703125" style="215" bestFit="1" customWidth="1"/>
    <col min="16138" max="16138" width="1.42578125" style="215" bestFit="1" customWidth="1"/>
    <col min="16139" max="16139" width="1.5703125" style="215" bestFit="1" customWidth="1"/>
    <col min="16140" max="16140" width="1.42578125" style="215" bestFit="1" customWidth="1"/>
    <col min="16141" max="16141" width="1.5703125" style="215" bestFit="1" customWidth="1"/>
    <col min="16142" max="16142" width="1.42578125" style="215" bestFit="1" customWidth="1"/>
    <col min="16143" max="16143" width="1.5703125" style="215" bestFit="1" customWidth="1"/>
    <col min="16144" max="16144" width="1.42578125" style="215" bestFit="1" customWidth="1"/>
    <col min="16145" max="16145" width="1.5703125" style="215" bestFit="1" customWidth="1"/>
    <col min="16146" max="16146" width="1.42578125" style="215" bestFit="1" customWidth="1"/>
    <col min="16147" max="16147" width="1.5703125" style="215" bestFit="1" customWidth="1"/>
    <col min="16148" max="16148" width="1.42578125" style="215" bestFit="1" customWidth="1"/>
    <col min="16149" max="16149" width="1.5703125" style="215" bestFit="1" customWidth="1"/>
    <col min="16150" max="16150" width="1.42578125" style="215" bestFit="1" customWidth="1"/>
    <col min="16151" max="16151" width="1.5703125" style="215" bestFit="1" customWidth="1"/>
    <col min="16152" max="16152" width="1.42578125" style="215" bestFit="1" customWidth="1"/>
    <col min="16153" max="16153" width="1.5703125" style="215" bestFit="1" customWidth="1"/>
    <col min="16154" max="16154" width="1.42578125" style="215" bestFit="1" customWidth="1"/>
    <col min="16155" max="16155" width="1.5703125" style="215" bestFit="1" customWidth="1"/>
    <col min="16156" max="16156" width="1.42578125" style="215" bestFit="1" customWidth="1"/>
    <col min="16157" max="16157" width="1.5703125" style="215" bestFit="1" customWidth="1"/>
    <col min="16158" max="16158" width="1.42578125" style="215" bestFit="1" customWidth="1"/>
    <col min="16159" max="16159" width="1.5703125" style="215" bestFit="1" customWidth="1"/>
    <col min="16160" max="16160" width="1.42578125" style="215" bestFit="1" customWidth="1"/>
    <col min="16161" max="16161" width="0.140625" style="215" customWidth="1"/>
    <col min="16162" max="16162" width="0" style="215" hidden="1" customWidth="1"/>
    <col min="16163" max="16384" width="11.42578125" style="215"/>
  </cols>
  <sheetData>
    <row r="1" spans="1:34" s="204" customFormat="1" ht="12" customHeight="1">
      <c r="C1" s="205"/>
      <c r="D1" s="205"/>
      <c r="E1" s="206"/>
      <c r="G1" s="207"/>
      <c r="H1" s="208"/>
      <c r="J1" s="209"/>
      <c r="K1" s="209"/>
      <c r="L1" s="210"/>
      <c r="N1" s="210"/>
      <c r="P1" s="210"/>
      <c r="R1" s="210"/>
      <c r="T1" s="210"/>
      <c r="V1" s="210"/>
      <c r="X1" s="210"/>
      <c r="Z1" s="210"/>
      <c r="AB1" s="210"/>
      <c r="AD1" s="210"/>
      <c r="AF1" s="211"/>
      <c r="AG1" s="212"/>
      <c r="AH1" s="212"/>
    </row>
    <row r="2" spans="1:34" s="204" customFormat="1" ht="19.5" customHeight="1">
      <c r="C2" s="213"/>
      <c r="D2" s="832" t="s">
        <v>0</v>
      </c>
      <c r="E2" s="832"/>
      <c r="F2" s="832"/>
      <c r="G2" s="207"/>
      <c r="H2" s="208"/>
      <c r="J2" s="209"/>
      <c r="K2" s="209"/>
      <c r="L2" s="210"/>
      <c r="N2" s="210"/>
      <c r="P2" s="210"/>
      <c r="R2" s="210"/>
      <c r="T2" s="210"/>
      <c r="V2" s="210"/>
      <c r="X2" s="210"/>
      <c r="Z2" s="210"/>
      <c r="AB2" s="210"/>
      <c r="AD2" s="210"/>
      <c r="AF2" s="211"/>
      <c r="AG2" s="212"/>
      <c r="AH2" s="212"/>
    </row>
    <row r="3" spans="1:34" s="204" customFormat="1" ht="20.25">
      <c r="C3" s="214"/>
      <c r="D3" s="833" t="s">
        <v>677</v>
      </c>
      <c r="E3" s="833"/>
      <c r="F3" s="833"/>
      <c r="G3" s="207"/>
      <c r="H3" s="208"/>
      <c r="J3" s="209"/>
      <c r="K3" s="209"/>
      <c r="L3" s="210"/>
      <c r="N3" s="210"/>
      <c r="P3" s="210"/>
      <c r="R3" s="210"/>
      <c r="T3" s="210"/>
      <c r="V3" s="210"/>
      <c r="X3" s="210"/>
      <c r="Z3" s="210"/>
      <c r="AB3" s="210"/>
      <c r="AD3" s="210"/>
      <c r="AF3" s="211"/>
      <c r="AG3" s="212"/>
      <c r="AH3" s="212"/>
    </row>
    <row r="4" spans="1:34" s="204" customFormat="1" ht="18">
      <c r="C4" s="214"/>
      <c r="D4" s="834">
        <v>2021</v>
      </c>
      <c r="E4" s="834"/>
      <c r="F4" s="834"/>
      <c r="G4" s="207"/>
      <c r="H4" s="208"/>
      <c r="J4" s="209"/>
      <c r="K4" s="209"/>
      <c r="L4" s="210"/>
      <c r="N4" s="210"/>
      <c r="P4" s="210"/>
      <c r="R4" s="210"/>
      <c r="T4" s="210"/>
      <c r="V4" s="210"/>
      <c r="X4" s="210"/>
      <c r="Z4" s="210"/>
      <c r="AA4" s="835"/>
      <c r="AB4" s="835"/>
      <c r="AD4" s="210"/>
      <c r="AF4" s="211"/>
      <c r="AG4" s="212"/>
      <c r="AH4" s="212"/>
    </row>
    <row r="5" spans="1:34" ht="13.5" thickBot="1">
      <c r="J5" s="219"/>
      <c r="K5" s="219"/>
      <c r="AA5" s="836"/>
      <c r="AB5" s="836"/>
      <c r="AC5" s="211"/>
      <c r="AE5" s="211"/>
    </row>
    <row r="6" spans="1:34" ht="16.5" thickTop="1" thickBot="1">
      <c r="B6" s="837"/>
      <c r="C6" s="837"/>
      <c r="D6" s="837"/>
      <c r="E6" s="837"/>
      <c r="F6" s="837"/>
      <c r="G6" s="838"/>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row>
    <row r="7" spans="1:34" s="221" customFormat="1" ht="14.25" thickTop="1" thickBot="1">
      <c r="B7" s="839" t="s">
        <v>678</v>
      </c>
      <c r="C7" s="840" t="s">
        <v>679</v>
      </c>
      <c r="D7" s="831" t="s">
        <v>680</v>
      </c>
      <c r="E7" s="831" t="s">
        <v>681</v>
      </c>
      <c r="F7" s="831"/>
      <c r="G7" s="841"/>
      <c r="H7" s="831"/>
      <c r="I7" s="831" t="s">
        <v>682</v>
      </c>
      <c r="J7" s="831"/>
      <c r="K7" s="831"/>
      <c r="L7" s="831"/>
      <c r="M7" s="831"/>
      <c r="N7" s="831"/>
      <c r="O7" s="831"/>
      <c r="P7" s="831"/>
      <c r="Q7" s="831"/>
      <c r="R7" s="831"/>
      <c r="S7" s="831"/>
      <c r="T7" s="831"/>
      <c r="U7" s="831"/>
      <c r="V7" s="831"/>
      <c r="W7" s="831"/>
      <c r="X7" s="831"/>
      <c r="Y7" s="831"/>
      <c r="Z7" s="831"/>
      <c r="AA7" s="831"/>
      <c r="AB7" s="831"/>
      <c r="AC7" s="831"/>
      <c r="AD7" s="831"/>
      <c r="AE7" s="831"/>
      <c r="AF7" s="842"/>
      <c r="AG7" s="828" t="s">
        <v>683</v>
      </c>
      <c r="AH7" s="830" t="s">
        <v>684</v>
      </c>
    </row>
    <row r="8" spans="1:34" s="222" customFormat="1" ht="14.25" thickTop="1" thickBot="1">
      <c r="B8" s="839"/>
      <c r="C8" s="840"/>
      <c r="D8" s="831"/>
      <c r="E8" s="223" t="s">
        <v>681</v>
      </c>
      <c r="F8" s="831" t="s">
        <v>685</v>
      </c>
      <c r="G8" s="831" t="s">
        <v>686</v>
      </c>
      <c r="H8" s="831" t="s">
        <v>687</v>
      </c>
      <c r="I8" s="802" t="s">
        <v>147</v>
      </c>
      <c r="J8" s="802"/>
      <c r="K8" s="802" t="s">
        <v>148</v>
      </c>
      <c r="L8" s="802"/>
      <c r="M8" s="802" t="s">
        <v>149</v>
      </c>
      <c r="N8" s="802"/>
      <c r="O8" s="802" t="s">
        <v>150</v>
      </c>
      <c r="P8" s="802"/>
      <c r="Q8" s="802" t="s">
        <v>151</v>
      </c>
      <c r="R8" s="802"/>
      <c r="S8" s="802" t="s">
        <v>152</v>
      </c>
      <c r="T8" s="802"/>
      <c r="U8" s="802" t="s">
        <v>153</v>
      </c>
      <c r="V8" s="802"/>
      <c r="W8" s="802" t="s">
        <v>154</v>
      </c>
      <c r="X8" s="802"/>
      <c r="Y8" s="802" t="s">
        <v>155</v>
      </c>
      <c r="Z8" s="802"/>
      <c r="AA8" s="802" t="s">
        <v>156</v>
      </c>
      <c r="AB8" s="802"/>
      <c r="AC8" s="802" t="s">
        <v>157</v>
      </c>
      <c r="AD8" s="802"/>
      <c r="AE8" s="802" t="s">
        <v>158</v>
      </c>
      <c r="AF8" s="803"/>
      <c r="AG8" s="829"/>
      <c r="AH8" s="830"/>
    </row>
    <row r="9" spans="1:34" s="222" customFormat="1" ht="14.25" thickTop="1" thickBot="1">
      <c r="B9" s="839"/>
      <c r="C9" s="840"/>
      <c r="D9" s="831"/>
      <c r="E9" s="223"/>
      <c r="F9" s="831"/>
      <c r="G9" s="831"/>
      <c r="H9" s="831"/>
      <c r="I9" s="224" t="s">
        <v>160</v>
      </c>
      <c r="J9" s="225" t="s">
        <v>162</v>
      </c>
      <c r="K9" s="224" t="s">
        <v>160</v>
      </c>
      <c r="L9" s="225" t="s">
        <v>162</v>
      </c>
      <c r="M9" s="224" t="s">
        <v>160</v>
      </c>
      <c r="N9" s="225" t="s">
        <v>162</v>
      </c>
      <c r="O9" s="224" t="s">
        <v>160</v>
      </c>
      <c r="P9" s="225" t="s">
        <v>162</v>
      </c>
      <c r="Q9" s="224" t="s">
        <v>160</v>
      </c>
      <c r="R9" s="225" t="s">
        <v>162</v>
      </c>
      <c r="S9" s="224" t="s">
        <v>160</v>
      </c>
      <c r="T9" s="225" t="s">
        <v>162</v>
      </c>
      <c r="U9" s="224" t="s">
        <v>160</v>
      </c>
      <c r="V9" s="225" t="s">
        <v>162</v>
      </c>
      <c r="W9" s="224" t="s">
        <v>160</v>
      </c>
      <c r="X9" s="225" t="s">
        <v>162</v>
      </c>
      <c r="Y9" s="224" t="s">
        <v>160</v>
      </c>
      <c r="Z9" s="225" t="s">
        <v>162</v>
      </c>
      <c r="AA9" s="224" t="s">
        <v>160</v>
      </c>
      <c r="AB9" s="225" t="s">
        <v>162</v>
      </c>
      <c r="AC9" s="224" t="s">
        <v>160</v>
      </c>
      <c r="AD9" s="225" t="s">
        <v>162</v>
      </c>
      <c r="AE9" s="224" t="s">
        <v>160</v>
      </c>
      <c r="AF9" s="226" t="s">
        <v>162</v>
      </c>
      <c r="AG9" s="829"/>
      <c r="AH9" s="830"/>
    </row>
    <row r="10" spans="1:34" s="238" customFormat="1" ht="141" customHeight="1" thickTop="1">
      <c r="A10" s="222"/>
      <c r="B10" s="804" t="s">
        <v>688</v>
      </c>
      <c r="C10" s="807" t="s">
        <v>689</v>
      </c>
      <c r="D10" s="227" t="s">
        <v>690</v>
      </c>
      <c r="E10" s="228" t="s">
        <v>691</v>
      </c>
      <c r="F10" s="229" t="s">
        <v>692</v>
      </c>
      <c r="G10" s="230" t="s">
        <v>693</v>
      </c>
      <c r="H10" s="231" t="s">
        <v>694</v>
      </c>
      <c r="I10" s="232"/>
      <c r="J10" s="233"/>
      <c r="K10" s="234"/>
      <c r="L10" s="233"/>
      <c r="M10" s="233"/>
      <c r="N10" s="233"/>
      <c r="O10" s="233"/>
      <c r="P10" s="233"/>
      <c r="Q10" s="233"/>
      <c r="R10" s="233"/>
      <c r="S10" s="233"/>
      <c r="T10" s="233"/>
      <c r="U10" s="233"/>
      <c r="V10" s="233"/>
      <c r="W10" s="233"/>
      <c r="X10" s="233"/>
      <c r="Y10" s="233"/>
      <c r="Z10" s="233"/>
      <c r="AA10" s="233"/>
      <c r="AB10" s="233"/>
      <c r="AC10" s="233"/>
      <c r="AD10" s="233"/>
      <c r="AE10" s="233"/>
      <c r="AF10" s="235"/>
      <c r="AG10" s="236">
        <f>0/1</f>
        <v>0</v>
      </c>
      <c r="AH10" s="237"/>
    </row>
    <row r="11" spans="1:34" s="239" customFormat="1" ht="64.5" customHeight="1">
      <c r="B11" s="805"/>
      <c r="C11" s="808"/>
      <c r="D11" s="240" t="s">
        <v>695</v>
      </c>
      <c r="E11" s="241" t="s">
        <v>696</v>
      </c>
      <c r="F11" s="242" t="s">
        <v>697</v>
      </c>
      <c r="G11" s="243" t="s">
        <v>698</v>
      </c>
      <c r="H11" s="244" t="s">
        <v>699</v>
      </c>
      <c r="I11" s="245"/>
      <c r="J11" s="246"/>
      <c r="K11" s="246"/>
      <c r="L11" s="246"/>
      <c r="M11" s="247"/>
      <c r="N11" s="246"/>
      <c r="O11" s="246"/>
      <c r="P11" s="246"/>
      <c r="Q11" s="246"/>
      <c r="R11" s="246"/>
      <c r="S11" s="246"/>
      <c r="T11" s="246"/>
      <c r="U11" s="246"/>
      <c r="V11" s="246"/>
      <c r="W11" s="246"/>
      <c r="X11" s="246"/>
      <c r="Y11" s="246"/>
      <c r="Z11" s="246"/>
      <c r="AA11" s="248"/>
      <c r="AB11" s="248"/>
      <c r="AC11" s="246"/>
      <c r="AD11" s="246"/>
      <c r="AE11" s="246"/>
      <c r="AF11" s="248"/>
      <c r="AG11" s="236">
        <f>0/1</f>
        <v>0</v>
      </c>
      <c r="AH11" s="249"/>
    </row>
    <row r="12" spans="1:34" s="239" customFormat="1" ht="63.75">
      <c r="B12" s="805"/>
      <c r="C12" s="808"/>
      <c r="D12" s="240" t="s">
        <v>700</v>
      </c>
      <c r="E12" s="241" t="s">
        <v>701</v>
      </c>
      <c r="F12" s="242" t="s">
        <v>702</v>
      </c>
      <c r="G12" s="243" t="s">
        <v>703</v>
      </c>
      <c r="H12" s="244" t="s">
        <v>699</v>
      </c>
      <c r="I12" s="245"/>
      <c r="J12" s="246"/>
      <c r="K12" s="247"/>
      <c r="L12" s="246"/>
      <c r="M12" s="250"/>
      <c r="N12" s="250"/>
      <c r="O12" s="246"/>
      <c r="P12" s="246"/>
      <c r="Q12" s="246"/>
      <c r="R12" s="246"/>
      <c r="S12" s="246"/>
      <c r="T12" s="246"/>
      <c r="U12" s="246"/>
      <c r="V12" s="246"/>
      <c r="W12" s="246"/>
      <c r="X12" s="246"/>
      <c r="Y12" s="246"/>
      <c r="Z12" s="246"/>
      <c r="AA12" s="246"/>
      <c r="AB12" s="246"/>
      <c r="AC12" s="246"/>
      <c r="AD12" s="246"/>
      <c r="AE12" s="246"/>
      <c r="AF12" s="248"/>
      <c r="AG12" s="236">
        <f>0/1</f>
        <v>0</v>
      </c>
      <c r="AH12" s="249"/>
    </row>
    <row r="13" spans="1:34" s="239" customFormat="1" ht="102">
      <c r="B13" s="805"/>
      <c r="C13" s="808"/>
      <c r="D13" s="240" t="s">
        <v>704</v>
      </c>
      <c r="E13" s="241" t="s">
        <v>705</v>
      </c>
      <c r="F13" s="242" t="s">
        <v>706</v>
      </c>
      <c r="G13" s="243" t="s">
        <v>707</v>
      </c>
      <c r="H13" s="244" t="s">
        <v>699</v>
      </c>
      <c r="I13" s="245"/>
      <c r="J13" s="246"/>
      <c r="K13" s="247"/>
      <c r="L13" s="246"/>
      <c r="M13" s="246"/>
      <c r="N13" s="246"/>
      <c r="O13" s="246"/>
      <c r="P13" s="246"/>
      <c r="Q13" s="246"/>
      <c r="R13" s="246"/>
      <c r="S13" s="246"/>
      <c r="T13" s="246"/>
      <c r="U13" s="246"/>
      <c r="V13" s="246"/>
      <c r="W13" s="246"/>
      <c r="X13" s="246"/>
      <c r="Y13" s="246"/>
      <c r="Z13" s="246"/>
      <c r="AA13" s="246"/>
      <c r="AB13" s="246"/>
      <c r="AC13" s="246"/>
      <c r="AD13" s="246"/>
      <c r="AE13" s="246"/>
      <c r="AF13" s="248"/>
      <c r="AG13" s="236">
        <f>0/1</f>
        <v>0</v>
      </c>
      <c r="AH13" s="249"/>
    </row>
    <row r="14" spans="1:34" s="239" customFormat="1" ht="51">
      <c r="B14" s="805"/>
      <c r="C14" s="808"/>
      <c r="D14" s="240" t="s">
        <v>708</v>
      </c>
      <c r="E14" s="241" t="s">
        <v>709</v>
      </c>
      <c r="F14" s="242" t="s">
        <v>697</v>
      </c>
      <c r="G14" s="243" t="s">
        <v>710</v>
      </c>
      <c r="H14" s="244" t="s">
        <v>699</v>
      </c>
      <c r="I14" s="245"/>
      <c r="J14" s="246"/>
      <c r="K14" s="246"/>
      <c r="L14" s="246"/>
      <c r="M14" s="246"/>
      <c r="N14" s="246"/>
      <c r="O14" s="246"/>
      <c r="P14" s="246"/>
      <c r="Q14" s="246"/>
      <c r="R14" s="246"/>
      <c r="S14" s="246"/>
      <c r="T14" s="246"/>
      <c r="U14" s="246"/>
      <c r="V14" s="246"/>
      <c r="W14" s="247"/>
      <c r="X14" s="246"/>
      <c r="Y14" s="246"/>
      <c r="Z14" s="246"/>
      <c r="AA14" s="246"/>
      <c r="AB14" s="246"/>
      <c r="AC14" s="246"/>
      <c r="AD14" s="246"/>
      <c r="AE14" s="246"/>
      <c r="AF14" s="248"/>
      <c r="AG14" s="236">
        <f>0/1</f>
        <v>0</v>
      </c>
      <c r="AH14" s="249"/>
    </row>
    <row r="15" spans="1:34" s="239" customFormat="1" ht="38.25">
      <c r="B15" s="805"/>
      <c r="C15" s="808"/>
      <c r="D15" s="240" t="s">
        <v>711</v>
      </c>
      <c r="E15" s="241" t="s">
        <v>712</v>
      </c>
      <c r="F15" s="242" t="s">
        <v>713</v>
      </c>
      <c r="G15" s="243" t="s">
        <v>6</v>
      </c>
      <c r="H15" s="244" t="s">
        <v>699</v>
      </c>
      <c r="I15" s="245"/>
      <c r="J15" s="246"/>
      <c r="K15" s="246"/>
      <c r="L15" s="246"/>
      <c r="M15" s="246"/>
      <c r="N15" s="246"/>
      <c r="O15" s="246"/>
      <c r="P15" s="246"/>
      <c r="Q15" s="246"/>
      <c r="R15" s="246"/>
      <c r="S15" s="247"/>
      <c r="T15" s="246"/>
      <c r="U15" s="251"/>
      <c r="V15" s="246"/>
      <c r="W15" s="246"/>
      <c r="X15" s="246"/>
      <c r="Y15" s="246"/>
      <c r="Z15" s="246"/>
      <c r="AA15" s="246"/>
      <c r="AB15" s="246"/>
      <c r="AC15" s="246"/>
      <c r="AD15" s="246"/>
      <c r="AE15" s="247"/>
      <c r="AF15" s="248"/>
      <c r="AG15" s="236">
        <f>0/2</f>
        <v>0</v>
      </c>
      <c r="AH15" s="249"/>
    </row>
    <row r="16" spans="1:34" s="239" customFormat="1" ht="51.75" thickBot="1">
      <c r="B16" s="805"/>
      <c r="C16" s="809"/>
      <c r="D16" s="240" t="s">
        <v>714</v>
      </c>
      <c r="E16" s="241" t="s">
        <v>715</v>
      </c>
      <c r="F16" s="242" t="s">
        <v>716</v>
      </c>
      <c r="G16" s="243" t="s">
        <v>463</v>
      </c>
      <c r="H16" s="244"/>
      <c r="I16" s="245"/>
      <c r="J16" s="246"/>
      <c r="K16" s="246"/>
      <c r="L16" s="246"/>
      <c r="M16" s="246"/>
      <c r="N16" s="246"/>
      <c r="O16" s="246"/>
      <c r="P16" s="246"/>
      <c r="Q16" s="246"/>
      <c r="R16" s="246"/>
      <c r="T16" s="246"/>
      <c r="U16" s="246"/>
      <c r="V16" s="246"/>
      <c r="W16" s="246"/>
      <c r="X16" s="246"/>
      <c r="Y16" s="246"/>
      <c r="Z16" s="246"/>
      <c r="AA16" s="247"/>
      <c r="AB16" s="246"/>
      <c r="AC16" s="246"/>
      <c r="AD16" s="246"/>
      <c r="AE16" s="251"/>
      <c r="AF16" s="248"/>
      <c r="AG16" s="236">
        <f>0/1</f>
        <v>0</v>
      </c>
      <c r="AH16" s="249"/>
    </row>
    <row r="17" spans="2:34" s="239" customFormat="1" ht="102.75" thickTop="1">
      <c r="B17" s="805"/>
      <c r="C17" s="810" t="s">
        <v>717</v>
      </c>
      <c r="D17" s="252" t="s">
        <v>714</v>
      </c>
      <c r="E17" s="253" t="s">
        <v>718</v>
      </c>
      <c r="F17" s="254" t="s">
        <v>719</v>
      </c>
      <c r="G17" s="243" t="s">
        <v>720</v>
      </c>
      <c r="H17" s="255" t="s">
        <v>721</v>
      </c>
      <c r="I17" s="256"/>
      <c r="J17" s="251"/>
      <c r="K17" s="247"/>
      <c r="L17" s="251"/>
      <c r="M17" s="247"/>
      <c r="N17" s="251"/>
      <c r="O17" s="247"/>
      <c r="P17" s="251"/>
      <c r="Q17" s="247"/>
      <c r="R17" s="251"/>
      <c r="S17" s="247"/>
      <c r="T17" s="251"/>
      <c r="U17" s="247"/>
      <c r="V17" s="251"/>
      <c r="W17" s="247"/>
      <c r="X17" s="251"/>
      <c r="Y17" s="247"/>
      <c r="Z17" s="251"/>
      <c r="AA17" s="247"/>
      <c r="AB17" s="251"/>
      <c r="AC17" s="247"/>
      <c r="AD17" s="251"/>
      <c r="AE17" s="247"/>
      <c r="AF17" s="248"/>
      <c r="AG17" s="236">
        <f>0/12</f>
        <v>0</v>
      </c>
      <c r="AH17" s="249"/>
    </row>
    <row r="18" spans="2:34" s="239" customFormat="1" ht="165.75">
      <c r="B18" s="805"/>
      <c r="C18" s="811"/>
      <c r="D18" s="252" t="s">
        <v>714</v>
      </c>
      <c r="E18" s="253" t="s">
        <v>722</v>
      </c>
      <c r="F18" s="254" t="s">
        <v>723</v>
      </c>
      <c r="G18" s="243" t="s">
        <v>724</v>
      </c>
      <c r="H18" s="255" t="s">
        <v>725</v>
      </c>
      <c r="I18" s="245"/>
      <c r="J18" s="246"/>
      <c r="K18" s="246"/>
      <c r="L18" s="246"/>
      <c r="M18" s="246"/>
      <c r="N18" s="246"/>
      <c r="O18" s="246"/>
      <c r="P18" s="246"/>
      <c r="Q18" s="246"/>
      <c r="R18" s="246"/>
      <c r="S18" s="246"/>
      <c r="T18" s="246"/>
      <c r="U18" s="246"/>
      <c r="V18" s="246"/>
      <c r="W18" s="247"/>
      <c r="X18" s="246"/>
      <c r="Y18" s="246"/>
      <c r="Z18" s="246"/>
      <c r="AA18" s="246"/>
      <c r="AB18" s="246"/>
      <c r="AC18" s="246"/>
      <c r="AD18" s="246"/>
      <c r="AE18" s="246"/>
      <c r="AF18" s="248"/>
      <c r="AG18" s="236">
        <f>0/1</f>
        <v>0</v>
      </c>
      <c r="AH18" s="249"/>
    </row>
    <row r="19" spans="2:34" s="239" customFormat="1" ht="51">
      <c r="B19" s="805"/>
      <c r="C19" s="811"/>
      <c r="D19" s="252" t="s">
        <v>714</v>
      </c>
      <c r="E19" s="253" t="s">
        <v>726</v>
      </c>
      <c r="F19" s="254" t="s">
        <v>727</v>
      </c>
      <c r="G19" s="243" t="s">
        <v>4</v>
      </c>
      <c r="H19" s="255" t="s">
        <v>728</v>
      </c>
      <c r="I19" s="256"/>
      <c r="J19" s="251"/>
      <c r="K19" s="247"/>
      <c r="L19" s="251"/>
      <c r="M19" s="247"/>
      <c r="N19" s="251"/>
      <c r="O19" s="247"/>
      <c r="P19" s="251"/>
      <c r="Q19" s="247"/>
      <c r="R19" s="251"/>
      <c r="S19" s="247"/>
      <c r="T19" s="251"/>
      <c r="U19" s="247"/>
      <c r="V19" s="251"/>
      <c r="W19" s="247"/>
      <c r="X19" s="251"/>
      <c r="Y19" s="247"/>
      <c r="Z19" s="251"/>
      <c r="AA19" s="247"/>
      <c r="AB19" s="251"/>
      <c r="AC19" s="247"/>
      <c r="AD19" s="251"/>
      <c r="AE19" s="247"/>
      <c r="AF19" s="248"/>
      <c r="AG19" s="236">
        <f>0/12</f>
        <v>0</v>
      </c>
      <c r="AH19" s="249"/>
    </row>
    <row r="20" spans="2:34" s="239" customFormat="1" ht="51">
      <c r="B20" s="805"/>
      <c r="C20" s="811"/>
      <c r="D20" s="252" t="s">
        <v>714</v>
      </c>
      <c r="E20" s="253" t="s">
        <v>729</v>
      </c>
      <c r="F20" s="254" t="s">
        <v>727</v>
      </c>
      <c r="G20" s="243" t="s">
        <v>724</v>
      </c>
      <c r="H20" s="255" t="s">
        <v>728</v>
      </c>
      <c r="I20" s="245"/>
      <c r="J20" s="246"/>
      <c r="K20" s="246"/>
      <c r="L20" s="246"/>
      <c r="M20" s="246"/>
      <c r="N20" s="246"/>
      <c r="O20" s="246"/>
      <c r="P20" s="246"/>
      <c r="Q20" s="246"/>
      <c r="R20" s="246"/>
      <c r="S20" s="246"/>
      <c r="T20" s="246"/>
      <c r="U20" s="246"/>
      <c r="V20" s="246"/>
      <c r="W20" s="246"/>
      <c r="X20" s="246"/>
      <c r="Y20" s="247"/>
      <c r="Z20" s="246"/>
      <c r="AA20" s="246"/>
      <c r="AB20" s="246"/>
      <c r="AC20" s="246"/>
      <c r="AD20" s="246"/>
      <c r="AE20" s="246"/>
      <c r="AF20" s="248"/>
      <c r="AG20" s="236">
        <f>0/1</f>
        <v>0</v>
      </c>
      <c r="AH20" s="249"/>
    </row>
    <row r="21" spans="2:34" s="239" customFormat="1" ht="90" thickBot="1">
      <c r="B21" s="805"/>
      <c r="C21" s="811"/>
      <c r="D21" s="257" t="s">
        <v>714</v>
      </c>
      <c r="E21" s="258" t="s">
        <v>730</v>
      </c>
      <c r="F21" s="259" t="s">
        <v>731</v>
      </c>
      <c r="G21" s="260" t="s">
        <v>724</v>
      </c>
      <c r="H21" s="261" t="s">
        <v>725</v>
      </c>
      <c r="I21" s="245"/>
      <c r="J21" s="246"/>
      <c r="K21" s="246"/>
      <c r="L21" s="246"/>
      <c r="M21" s="246"/>
      <c r="N21" s="246"/>
      <c r="O21" s="246"/>
      <c r="P21" s="246"/>
      <c r="Q21" s="246"/>
      <c r="R21" s="246"/>
      <c r="S21" s="246"/>
      <c r="T21" s="246"/>
      <c r="U21" s="246"/>
      <c r="V21" s="246"/>
      <c r="W21" s="246"/>
      <c r="X21" s="246"/>
      <c r="Y21" s="247"/>
      <c r="Z21" s="246"/>
      <c r="AA21" s="246"/>
      <c r="AB21" s="246"/>
      <c r="AC21" s="246"/>
      <c r="AD21" s="246"/>
      <c r="AE21" s="246"/>
      <c r="AF21" s="248"/>
      <c r="AG21" s="236">
        <f>0/1</f>
        <v>0</v>
      </c>
      <c r="AH21" s="249"/>
    </row>
    <row r="22" spans="2:34" s="239" customFormat="1" ht="51.75" thickTop="1">
      <c r="B22" s="805"/>
      <c r="C22" s="812" t="s">
        <v>732</v>
      </c>
      <c r="D22" s="262" t="s">
        <v>733</v>
      </c>
      <c r="E22" s="263" t="s">
        <v>734</v>
      </c>
      <c r="F22" s="264" t="s">
        <v>735</v>
      </c>
      <c r="G22" s="265" t="s">
        <v>4</v>
      </c>
      <c r="H22" s="266" t="s">
        <v>736</v>
      </c>
      <c r="I22" s="256"/>
      <c r="J22" s="251"/>
      <c r="K22" s="247"/>
      <c r="L22" s="251"/>
      <c r="M22" s="247"/>
      <c r="N22" s="251"/>
      <c r="O22" s="247"/>
      <c r="P22" s="251"/>
      <c r="Q22" s="247"/>
      <c r="R22" s="251"/>
      <c r="S22" s="247"/>
      <c r="T22" s="251"/>
      <c r="U22" s="247"/>
      <c r="V22" s="251"/>
      <c r="W22" s="247"/>
      <c r="X22" s="251"/>
      <c r="Y22" s="247"/>
      <c r="Z22" s="251"/>
      <c r="AA22" s="247"/>
      <c r="AB22" s="251"/>
      <c r="AC22" s="247"/>
      <c r="AD22" s="251"/>
      <c r="AE22" s="247"/>
      <c r="AF22" s="248"/>
      <c r="AG22" s="236">
        <f>0/12</f>
        <v>0</v>
      </c>
      <c r="AH22" s="249"/>
    </row>
    <row r="23" spans="2:34" s="239" customFormat="1" ht="51">
      <c r="B23" s="805"/>
      <c r="C23" s="813"/>
      <c r="D23" s="267" t="s">
        <v>733</v>
      </c>
      <c r="E23" s="268" t="s">
        <v>737</v>
      </c>
      <c r="F23" s="269" t="s">
        <v>738</v>
      </c>
      <c r="G23" s="270" t="s">
        <v>6</v>
      </c>
      <c r="H23" s="271" t="s">
        <v>736</v>
      </c>
      <c r="I23" s="245"/>
      <c r="J23" s="246"/>
      <c r="K23" s="246"/>
      <c r="L23" s="246"/>
      <c r="M23" s="246"/>
      <c r="N23" s="246"/>
      <c r="O23" s="246"/>
      <c r="P23" s="246"/>
      <c r="Q23" s="246"/>
      <c r="R23" s="246"/>
      <c r="S23" s="247"/>
      <c r="T23" s="246"/>
      <c r="U23" s="251"/>
      <c r="V23" s="246"/>
      <c r="W23" s="246"/>
      <c r="X23" s="246"/>
      <c r="Y23" s="246"/>
      <c r="Z23" s="246"/>
      <c r="AA23" s="246"/>
      <c r="AB23" s="246"/>
      <c r="AC23" s="246"/>
      <c r="AD23" s="246"/>
      <c r="AE23" s="247"/>
      <c r="AF23" s="248"/>
      <c r="AG23" s="236">
        <f>0/2</f>
        <v>0</v>
      </c>
      <c r="AH23" s="249"/>
    </row>
    <row r="24" spans="2:34" s="239" customFormat="1" ht="63.75">
      <c r="B24" s="805"/>
      <c r="C24" s="813"/>
      <c r="D24" s="267" t="s">
        <v>733</v>
      </c>
      <c r="E24" s="268" t="s">
        <v>739</v>
      </c>
      <c r="F24" s="269" t="s">
        <v>740</v>
      </c>
      <c r="G24" s="270" t="s">
        <v>4</v>
      </c>
      <c r="H24" s="271" t="s">
        <v>736</v>
      </c>
      <c r="I24" s="256"/>
      <c r="J24" s="251"/>
      <c r="K24" s="247"/>
      <c r="L24" s="251"/>
      <c r="M24" s="247"/>
      <c r="N24" s="251"/>
      <c r="O24" s="247"/>
      <c r="P24" s="251"/>
      <c r="Q24" s="247"/>
      <c r="R24" s="251"/>
      <c r="S24" s="247"/>
      <c r="T24" s="251"/>
      <c r="U24" s="247"/>
      <c r="V24" s="251"/>
      <c r="W24" s="247"/>
      <c r="X24" s="251"/>
      <c r="Y24" s="247"/>
      <c r="Z24" s="251"/>
      <c r="AA24" s="247"/>
      <c r="AB24" s="251"/>
      <c r="AC24" s="247"/>
      <c r="AD24" s="251"/>
      <c r="AE24" s="247"/>
      <c r="AF24" s="248"/>
      <c r="AG24" s="236">
        <f>0/12</f>
        <v>0</v>
      </c>
      <c r="AH24" s="249"/>
    </row>
    <row r="25" spans="2:34" s="239" customFormat="1" ht="51">
      <c r="B25" s="805"/>
      <c r="C25" s="813"/>
      <c r="D25" s="267" t="s">
        <v>733</v>
      </c>
      <c r="E25" s="268" t="s">
        <v>741</v>
      </c>
      <c r="F25" s="269" t="s">
        <v>742</v>
      </c>
      <c r="G25" s="270" t="s">
        <v>743</v>
      </c>
      <c r="H25" s="271" t="s">
        <v>744</v>
      </c>
      <c r="I25" s="256"/>
      <c r="J25" s="251"/>
      <c r="K25" s="246"/>
      <c r="L25" s="272"/>
      <c r="M25" s="247"/>
      <c r="N25" s="251"/>
      <c r="O25" s="246"/>
      <c r="P25" s="272"/>
      <c r="Q25" s="247"/>
      <c r="R25" s="251"/>
      <c r="S25" s="246"/>
      <c r="T25" s="272"/>
      <c r="U25" s="247"/>
      <c r="V25" s="251"/>
      <c r="W25" s="246"/>
      <c r="X25" s="272"/>
      <c r="Y25" s="247"/>
      <c r="Z25" s="251"/>
      <c r="AA25" s="246"/>
      <c r="AB25" s="272"/>
      <c r="AC25" s="247"/>
      <c r="AD25" s="246"/>
      <c r="AE25" s="246"/>
      <c r="AF25" s="248"/>
      <c r="AG25" s="236">
        <f>0/6</f>
        <v>0</v>
      </c>
      <c r="AH25" s="249"/>
    </row>
    <row r="26" spans="2:34" s="239" customFormat="1" ht="51">
      <c r="B26" s="805"/>
      <c r="C26" s="813"/>
      <c r="D26" s="273" t="s">
        <v>745</v>
      </c>
      <c r="E26" s="274" t="s">
        <v>746</v>
      </c>
      <c r="F26" s="275" t="s">
        <v>735</v>
      </c>
      <c r="G26" s="243" t="s">
        <v>4</v>
      </c>
      <c r="H26" s="271" t="s">
        <v>736</v>
      </c>
      <c r="I26" s="256"/>
      <c r="J26" s="251"/>
      <c r="K26" s="247"/>
      <c r="L26" s="251"/>
      <c r="M26" s="247"/>
      <c r="N26" s="251"/>
      <c r="O26" s="247"/>
      <c r="P26" s="251"/>
      <c r="Q26" s="247"/>
      <c r="R26" s="251"/>
      <c r="S26" s="247"/>
      <c r="T26" s="251"/>
      <c r="U26" s="247"/>
      <c r="V26" s="251"/>
      <c r="W26" s="247"/>
      <c r="X26" s="251"/>
      <c r="Y26" s="247"/>
      <c r="Z26" s="251"/>
      <c r="AA26" s="247"/>
      <c r="AB26" s="251"/>
      <c r="AC26" s="247"/>
      <c r="AD26" s="251"/>
      <c r="AE26" s="247"/>
      <c r="AF26" s="248"/>
      <c r="AG26" s="236">
        <f>0/12</f>
        <v>0</v>
      </c>
      <c r="AH26" s="249"/>
    </row>
    <row r="27" spans="2:34" s="239" customFormat="1" ht="51">
      <c r="B27" s="805"/>
      <c r="C27" s="813"/>
      <c r="D27" s="273" t="s">
        <v>745</v>
      </c>
      <c r="E27" s="268" t="s">
        <v>747</v>
      </c>
      <c r="F27" s="275" t="s">
        <v>735</v>
      </c>
      <c r="G27" s="270" t="s">
        <v>743</v>
      </c>
      <c r="H27" s="271" t="s">
        <v>736</v>
      </c>
      <c r="I27" s="276"/>
      <c r="J27" s="251"/>
      <c r="K27" s="247"/>
      <c r="L27" s="251"/>
      <c r="M27" s="246"/>
      <c r="N27" s="272"/>
      <c r="O27" s="247"/>
      <c r="P27" s="251"/>
      <c r="Q27" s="246"/>
      <c r="R27" s="272"/>
      <c r="S27" s="247"/>
      <c r="T27" s="251"/>
      <c r="U27" s="246"/>
      <c r="V27" s="272"/>
      <c r="W27" s="247"/>
      <c r="X27" s="251"/>
      <c r="Y27" s="246"/>
      <c r="Z27" s="272"/>
      <c r="AA27" s="247"/>
      <c r="AB27" s="251"/>
      <c r="AC27" s="246"/>
      <c r="AD27" s="272"/>
      <c r="AE27" s="247"/>
      <c r="AF27" s="248"/>
      <c r="AG27" s="236">
        <f>0/6</f>
        <v>0</v>
      </c>
      <c r="AH27" s="249"/>
    </row>
    <row r="28" spans="2:34" s="239" customFormat="1" ht="51.75" thickBot="1">
      <c r="B28" s="805"/>
      <c r="C28" s="814"/>
      <c r="D28" s="277" t="s">
        <v>745</v>
      </c>
      <c r="E28" s="278" t="s">
        <v>741</v>
      </c>
      <c r="F28" s="279" t="s">
        <v>748</v>
      </c>
      <c r="G28" s="280" t="s">
        <v>4</v>
      </c>
      <c r="H28" s="281" t="s">
        <v>744</v>
      </c>
      <c r="I28" s="256"/>
      <c r="J28" s="251"/>
      <c r="K28" s="247"/>
      <c r="L28" s="251"/>
      <c r="M28" s="247"/>
      <c r="N28" s="251"/>
      <c r="O28" s="247"/>
      <c r="P28" s="251"/>
      <c r="Q28" s="247"/>
      <c r="R28" s="251"/>
      <c r="S28" s="247"/>
      <c r="T28" s="251"/>
      <c r="U28" s="247"/>
      <c r="V28" s="251"/>
      <c r="W28" s="247"/>
      <c r="X28" s="251"/>
      <c r="Y28" s="247"/>
      <c r="Z28" s="251"/>
      <c r="AA28" s="247"/>
      <c r="AB28" s="251"/>
      <c r="AC28" s="247"/>
      <c r="AD28" s="251"/>
      <c r="AE28" s="247"/>
      <c r="AF28" s="248"/>
      <c r="AG28" s="236">
        <f>0/12</f>
        <v>0</v>
      </c>
      <c r="AH28" s="249"/>
    </row>
    <row r="29" spans="2:34" s="239" customFormat="1" ht="51.75" thickTop="1">
      <c r="B29" s="805"/>
      <c r="C29" s="815" t="s">
        <v>749</v>
      </c>
      <c r="D29" s="282" t="s">
        <v>750</v>
      </c>
      <c r="E29" s="283" t="s">
        <v>751</v>
      </c>
      <c r="F29" s="284" t="s">
        <v>752</v>
      </c>
      <c r="G29" s="285" t="s">
        <v>4</v>
      </c>
      <c r="H29" s="286" t="s">
        <v>753</v>
      </c>
      <c r="I29" s="256"/>
      <c r="J29" s="251"/>
      <c r="K29" s="247"/>
      <c r="L29" s="251"/>
      <c r="M29" s="247"/>
      <c r="N29" s="251"/>
      <c r="O29" s="247"/>
      <c r="P29" s="251"/>
      <c r="Q29" s="247"/>
      <c r="R29" s="251"/>
      <c r="S29" s="247"/>
      <c r="T29" s="251"/>
      <c r="U29" s="247"/>
      <c r="V29" s="251"/>
      <c r="W29" s="247"/>
      <c r="X29" s="251"/>
      <c r="Y29" s="247"/>
      <c r="Z29" s="251"/>
      <c r="AA29" s="247"/>
      <c r="AB29" s="251"/>
      <c r="AC29" s="247"/>
      <c r="AD29" s="251"/>
      <c r="AE29" s="247"/>
      <c r="AF29" s="248"/>
      <c r="AG29" s="236">
        <f>0/12</f>
        <v>0</v>
      </c>
      <c r="AH29" s="249"/>
    </row>
    <row r="30" spans="2:34" s="239" customFormat="1" ht="51">
      <c r="B30" s="805"/>
      <c r="C30" s="816"/>
      <c r="D30" s="287" t="s">
        <v>750</v>
      </c>
      <c r="E30" s="288" t="s">
        <v>754</v>
      </c>
      <c r="F30" s="289" t="s">
        <v>752</v>
      </c>
      <c r="G30" s="270" t="s">
        <v>755</v>
      </c>
      <c r="H30" s="290" t="s">
        <v>753</v>
      </c>
      <c r="I30" s="245"/>
      <c r="J30" s="246"/>
      <c r="K30" s="246"/>
      <c r="L30" s="246"/>
      <c r="M30" s="247"/>
      <c r="N30" s="251"/>
      <c r="O30" s="246"/>
      <c r="P30" s="246"/>
      <c r="Q30" s="246"/>
      <c r="R30" s="246"/>
      <c r="S30" s="247"/>
      <c r="T30" s="251"/>
      <c r="U30" s="246"/>
      <c r="V30" s="246"/>
      <c r="W30" s="246"/>
      <c r="X30" s="246"/>
      <c r="Y30" s="247"/>
      <c r="Z30" s="251"/>
      <c r="AA30" s="246"/>
      <c r="AB30" s="246"/>
      <c r="AC30" s="246"/>
      <c r="AD30" s="246"/>
      <c r="AE30" s="247"/>
      <c r="AF30" s="248"/>
      <c r="AG30" s="236">
        <f>0/4</f>
        <v>0</v>
      </c>
      <c r="AH30" s="249"/>
    </row>
    <row r="31" spans="2:34" s="239" customFormat="1" ht="51">
      <c r="B31" s="805"/>
      <c r="C31" s="816"/>
      <c r="D31" s="287" t="s">
        <v>750</v>
      </c>
      <c r="E31" s="288" t="s">
        <v>756</v>
      </c>
      <c r="F31" s="289" t="s">
        <v>752</v>
      </c>
      <c r="G31" s="270" t="s">
        <v>457</v>
      </c>
      <c r="H31" s="290" t="s">
        <v>753</v>
      </c>
      <c r="I31" s="245"/>
      <c r="J31" s="246"/>
      <c r="K31" s="250"/>
      <c r="L31" s="272"/>
      <c r="M31" s="247"/>
      <c r="N31" s="251"/>
      <c r="O31" s="250"/>
      <c r="P31" s="246"/>
      <c r="Q31" s="246"/>
      <c r="R31" s="246"/>
      <c r="S31" s="247"/>
      <c r="T31" s="251"/>
      <c r="U31" s="246"/>
      <c r="V31" s="246"/>
      <c r="W31" s="246"/>
      <c r="X31" s="246"/>
      <c r="Y31" s="247"/>
      <c r="Z31" s="251"/>
      <c r="AA31" s="246"/>
      <c r="AB31" s="246"/>
      <c r="AC31" s="246"/>
      <c r="AD31" s="246"/>
      <c r="AE31" s="247"/>
      <c r="AF31" s="248"/>
      <c r="AG31" s="236">
        <f>0/4</f>
        <v>0</v>
      </c>
      <c r="AH31" s="249"/>
    </row>
    <row r="32" spans="2:34" s="239" customFormat="1" ht="51">
      <c r="B32" s="805"/>
      <c r="C32" s="816"/>
      <c r="D32" s="287" t="s">
        <v>750</v>
      </c>
      <c r="E32" s="288" t="s">
        <v>757</v>
      </c>
      <c r="F32" s="289" t="s">
        <v>752</v>
      </c>
      <c r="G32" s="270" t="s">
        <v>755</v>
      </c>
      <c r="H32" s="290" t="s">
        <v>753</v>
      </c>
      <c r="I32" s="245"/>
      <c r="J32" s="272"/>
      <c r="K32" s="247"/>
      <c r="L32" s="251"/>
      <c r="M32" s="246"/>
      <c r="N32" s="246"/>
      <c r="O32" s="246"/>
      <c r="P32" s="246"/>
      <c r="Q32" s="247"/>
      <c r="R32" s="251"/>
      <c r="S32" s="246"/>
      <c r="T32" s="246"/>
      <c r="U32" s="246"/>
      <c r="V32" s="246"/>
      <c r="W32" s="247"/>
      <c r="X32" s="251"/>
      <c r="Y32" s="246"/>
      <c r="Z32" s="246"/>
      <c r="AA32" s="246"/>
      <c r="AB32" s="246"/>
      <c r="AC32" s="247"/>
      <c r="AD32" s="291"/>
      <c r="AE32" s="250"/>
      <c r="AF32" s="248"/>
      <c r="AG32" s="236">
        <f>0/4</f>
        <v>0</v>
      </c>
      <c r="AH32" s="249"/>
    </row>
    <row r="33" spans="2:34" s="239" customFormat="1" ht="51">
      <c r="B33" s="805"/>
      <c r="C33" s="816"/>
      <c r="D33" s="287" t="s">
        <v>750</v>
      </c>
      <c r="E33" s="288" t="s">
        <v>758</v>
      </c>
      <c r="F33" s="289" t="s">
        <v>752</v>
      </c>
      <c r="G33" s="270" t="s">
        <v>4</v>
      </c>
      <c r="H33" s="290" t="s">
        <v>753</v>
      </c>
      <c r="I33" s="256"/>
      <c r="J33" s="251"/>
      <c r="K33" s="247"/>
      <c r="L33" s="251"/>
      <c r="M33" s="247"/>
      <c r="N33" s="251"/>
      <c r="O33" s="247"/>
      <c r="P33" s="251"/>
      <c r="Q33" s="247"/>
      <c r="R33" s="251"/>
      <c r="S33" s="247"/>
      <c r="T33" s="251"/>
      <c r="U33" s="247"/>
      <c r="V33" s="251"/>
      <c r="W33" s="247"/>
      <c r="X33" s="251"/>
      <c r="Y33" s="247"/>
      <c r="Z33" s="251"/>
      <c r="AA33" s="247"/>
      <c r="AB33" s="251"/>
      <c r="AC33" s="247"/>
      <c r="AD33" s="251"/>
      <c r="AE33" s="247"/>
      <c r="AF33" s="248"/>
      <c r="AG33" s="236">
        <f>0/12</f>
        <v>0</v>
      </c>
      <c r="AH33" s="249"/>
    </row>
    <row r="34" spans="2:34" s="239" customFormat="1" ht="51.75" thickBot="1">
      <c r="B34" s="806"/>
      <c r="C34" s="816"/>
      <c r="D34" s="287" t="s">
        <v>750</v>
      </c>
      <c r="E34" s="288" t="s">
        <v>759</v>
      </c>
      <c r="F34" s="289" t="s">
        <v>752</v>
      </c>
      <c r="G34" s="270" t="s">
        <v>4</v>
      </c>
      <c r="H34" s="290" t="s">
        <v>753</v>
      </c>
      <c r="I34" s="256"/>
      <c r="J34" s="251"/>
      <c r="K34" s="247"/>
      <c r="L34" s="251"/>
      <c r="M34" s="247"/>
      <c r="N34" s="251"/>
      <c r="O34" s="247"/>
      <c r="P34" s="251"/>
      <c r="Q34" s="247"/>
      <c r="R34" s="251"/>
      <c r="S34" s="247"/>
      <c r="T34" s="251"/>
      <c r="U34" s="247"/>
      <c r="V34" s="251"/>
      <c r="W34" s="247"/>
      <c r="X34" s="251"/>
      <c r="Y34" s="247"/>
      <c r="Z34" s="251"/>
      <c r="AA34" s="247"/>
      <c r="AB34" s="251"/>
      <c r="AC34" s="247"/>
      <c r="AD34" s="251"/>
      <c r="AE34" s="247"/>
      <c r="AF34" s="248"/>
      <c r="AG34" s="236">
        <f>0/12</f>
        <v>0</v>
      </c>
      <c r="AH34" s="249"/>
    </row>
    <row r="35" spans="2:34" s="239" customFormat="1" ht="51.75" thickTop="1">
      <c r="B35" s="819" t="s">
        <v>760</v>
      </c>
      <c r="C35" s="817"/>
      <c r="D35" s="287" t="s">
        <v>761</v>
      </c>
      <c r="E35" s="288" t="s">
        <v>762</v>
      </c>
      <c r="F35" s="289" t="s">
        <v>752</v>
      </c>
      <c r="G35" s="243" t="s">
        <v>743</v>
      </c>
      <c r="H35" s="290" t="s">
        <v>753</v>
      </c>
      <c r="I35" s="256"/>
      <c r="J35" s="251"/>
      <c r="K35" s="246"/>
      <c r="L35" s="272"/>
      <c r="M35" s="247"/>
      <c r="N35" s="251"/>
      <c r="O35" s="246"/>
      <c r="P35" s="272"/>
      <c r="Q35" s="247"/>
      <c r="R35" s="251"/>
      <c r="S35" s="246"/>
      <c r="T35" s="272"/>
      <c r="U35" s="247"/>
      <c r="V35" s="251"/>
      <c r="W35" s="246"/>
      <c r="X35" s="272"/>
      <c r="Y35" s="247"/>
      <c r="Z35" s="251"/>
      <c r="AA35" s="246"/>
      <c r="AB35" s="272"/>
      <c r="AC35" s="247"/>
      <c r="AD35" s="246"/>
      <c r="AE35" s="246"/>
      <c r="AF35" s="248"/>
      <c r="AG35" s="236">
        <f>0/6</f>
        <v>0</v>
      </c>
      <c r="AH35" s="249"/>
    </row>
    <row r="36" spans="2:34" s="239" customFormat="1" ht="51">
      <c r="B36" s="819"/>
      <c r="C36" s="817"/>
      <c r="D36" s="287" t="s">
        <v>761</v>
      </c>
      <c r="E36" s="288" t="s">
        <v>763</v>
      </c>
      <c r="F36" s="289" t="s">
        <v>752</v>
      </c>
      <c r="G36" s="270" t="s">
        <v>4</v>
      </c>
      <c r="H36" s="290" t="s">
        <v>753</v>
      </c>
      <c r="I36" s="256"/>
      <c r="J36" s="251"/>
      <c r="K36" s="247"/>
      <c r="L36" s="251"/>
      <c r="M36" s="247"/>
      <c r="N36" s="251"/>
      <c r="O36" s="247"/>
      <c r="P36" s="251"/>
      <c r="Q36" s="247"/>
      <c r="R36" s="251"/>
      <c r="S36" s="247"/>
      <c r="T36" s="251"/>
      <c r="U36" s="247"/>
      <c r="V36" s="251"/>
      <c r="W36" s="247"/>
      <c r="X36" s="251"/>
      <c r="Y36" s="247"/>
      <c r="Z36" s="251"/>
      <c r="AA36" s="247"/>
      <c r="AB36" s="251"/>
      <c r="AC36" s="247"/>
      <c r="AD36" s="251"/>
      <c r="AE36" s="247"/>
      <c r="AF36" s="248"/>
      <c r="AG36" s="236">
        <f>0/12</f>
        <v>0</v>
      </c>
      <c r="AH36" s="249"/>
    </row>
    <row r="37" spans="2:34" s="239" customFormat="1" ht="51">
      <c r="B37" s="819"/>
      <c r="C37" s="817"/>
      <c r="D37" s="287" t="s">
        <v>764</v>
      </c>
      <c r="E37" s="288" t="s">
        <v>765</v>
      </c>
      <c r="F37" s="289" t="s">
        <v>752</v>
      </c>
      <c r="G37" s="270" t="s">
        <v>6</v>
      </c>
      <c r="H37" s="290" t="s">
        <v>753</v>
      </c>
      <c r="I37" s="245"/>
      <c r="J37" s="246"/>
      <c r="K37" s="246"/>
      <c r="L37" s="246"/>
      <c r="M37" s="246"/>
      <c r="N37" s="246"/>
      <c r="O37" s="246"/>
      <c r="P37" s="246"/>
      <c r="Q37" s="246"/>
      <c r="R37" s="246"/>
      <c r="S37" s="247"/>
      <c r="T37" s="246"/>
      <c r="U37" s="251"/>
      <c r="V37" s="246"/>
      <c r="W37" s="246"/>
      <c r="X37" s="246"/>
      <c r="Y37" s="246"/>
      <c r="Z37" s="246"/>
      <c r="AA37" s="246"/>
      <c r="AB37" s="246"/>
      <c r="AC37" s="246"/>
      <c r="AD37" s="246"/>
      <c r="AE37" s="247"/>
      <c r="AF37" s="248"/>
      <c r="AG37" s="236">
        <f>0/2</f>
        <v>0</v>
      </c>
      <c r="AH37" s="249"/>
    </row>
    <row r="38" spans="2:34" s="239" customFormat="1" ht="76.5">
      <c r="B38" s="819"/>
      <c r="C38" s="817"/>
      <c r="D38" s="287" t="s">
        <v>750</v>
      </c>
      <c r="E38" s="288" t="s">
        <v>766</v>
      </c>
      <c r="F38" s="289" t="s">
        <v>767</v>
      </c>
      <c r="G38" s="270" t="s">
        <v>6</v>
      </c>
      <c r="H38" s="290" t="s">
        <v>768</v>
      </c>
      <c r="I38" s="245"/>
      <c r="J38" s="246"/>
      <c r="K38" s="246"/>
      <c r="L38" s="246"/>
      <c r="M38" s="246"/>
      <c r="N38" s="246"/>
      <c r="O38" s="246"/>
      <c r="P38" s="246"/>
      <c r="Q38" s="247"/>
      <c r="R38" s="246"/>
      <c r="S38" s="251"/>
      <c r="T38" s="246"/>
      <c r="U38" s="246"/>
      <c r="V38" s="246"/>
      <c r="W38" s="246"/>
      <c r="X38" s="246"/>
      <c r="Y38" s="246"/>
      <c r="Z38" s="246"/>
      <c r="AA38" s="246"/>
      <c r="AB38" s="246"/>
      <c r="AC38" s="247"/>
      <c r="AD38" s="246"/>
      <c r="AE38" s="292"/>
      <c r="AF38" s="248"/>
      <c r="AG38" s="236">
        <f>0/2</f>
        <v>0</v>
      </c>
      <c r="AH38" s="249"/>
    </row>
    <row r="39" spans="2:34" s="239" customFormat="1" ht="63.75">
      <c r="B39" s="819"/>
      <c r="C39" s="817"/>
      <c r="D39" s="287" t="s">
        <v>769</v>
      </c>
      <c r="E39" s="288" t="s">
        <v>770</v>
      </c>
      <c r="F39" s="289" t="s">
        <v>771</v>
      </c>
      <c r="G39" s="243" t="s">
        <v>4</v>
      </c>
      <c r="H39" s="290" t="s">
        <v>768</v>
      </c>
      <c r="I39" s="256"/>
      <c r="J39" s="251"/>
      <c r="K39" s="247"/>
      <c r="L39" s="251"/>
      <c r="M39" s="247"/>
      <c r="N39" s="251"/>
      <c r="O39" s="247"/>
      <c r="P39" s="251"/>
      <c r="Q39" s="247"/>
      <c r="R39" s="251"/>
      <c r="S39" s="247"/>
      <c r="T39" s="251"/>
      <c r="U39" s="247"/>
      <c r="V39" s="251"/>
      <c r="W39" s="247"/>
      <c r="X39" s="251"/>
      <c r="Y39" s="247"/>
      <c r="Z39" s="251"/>
      <c r="AA39" s="247"/>
      <c r="AB39" s="251"/>
      <c r="AC39" s="247"/>
      <c r="AD39" s="251"/>
      <c r="AE39" s="247"/>
      <c r="AF39" s="248"/>
      <c r="AG39" s="236">
        <f t="shared" ref="AG39:AG45" si="0">0/12</f>
        <v>0</v>
      </c>
      <c r="AH39" s="249"/>
    </row>
    <row r="40" spans="2:34" s="239" customFormat="1" ht="128.25" thickBot="1">
      <c r="B40" s="819"/>
      <c r="C40" s="818"/>
      <c r="D40" s="293" t="s">
        <v>761</v>
      </c>
      <c r="E40" s="294" t="s">
        <v>772</v>
      </c>
      <c r="F40" s="295" t="s">
        <v>773</v>
      </c>
      <c r="G40" s="260" t="s">
        <v>4</v>
      </c>
      <c r="H40" s="296" t="s">
        <v>774</v>
      </c>
      <c r="I40" s="256"/>
      <c r="J40" s="251"/>
      <c r="K40" s="247"/>
      <c r="L40" s="251"/>
      <c r="M40" s="247"/>
      <c r="N40" s="251"/>
      <c r="O40" s="247"/>
      <c r="P40" s="251"/>
      <c r="Q40" s="247"/>
      <c r="R40" s="251"/>
      <c r="S40" s="247"/>
      <c r="T40" s="251"/>
      <c r="U40" s="247"/>
      <c r="V40" s="251"/>
      <c r="W40" s="247"/>
      <c r="X40" s="251"/>
      <c r="Y40" s="247"/>
      <c r="Z40" s="251"/>
      <c r="AA40" s="247"/>
      <c r="AB40" s="251"/>
      <c r="AC40" s="247"/>
      <c r="AD40" s="251"/>
      <c r="AE40" s="247"/>
      <c r="AF40" s="248"/>
      <c r="AG40" s="236">
        <f t="shared" si="0"/>
        <v>0</v>
      </c>
      <c r="AH40" s="249"/>
    </row>
    <row r="41" spans="2:34" s="239" customFormat="1" ht="51.75" thickTop="1">
      <c r="B41" s="820"/>
      <c r="C41" s="822" t="s">
        <v>775</v>
      </c>
      <c r="D41" s="297" t="s">
        <v>776</v>
      </c>
      <c r="E41" s="298" t="s">
        <v>777</v>
      </c>
      <c r="F41" s="299" t="s">
        <v>778</v>
      </c>
      <c r="G41" s="265" t="s">
        <v>4</v>
      </c>
      <c r="H41" s="300" t="s">
        <v>779</v>
      </c>
      <c r="I41" s="256"/>
      <c r="J41" s="251"/>
      <c r="K41" s="247"/>
      <c r="L41" s="251"/>
      <c r="M41" s="247"/>
      <c r="N41" s="251"/>
      <c r="O41" s="247"/>
      <c r="P41" s="251"/>
      <c r="Q41" s="247"/>
      <c r="R41" s="251"/>
      <c r="S41" s="247"/>
      <c r="T41" s="251"/>
      <c r="U41" s="247"/>
      <c r="V41" s="251"/>
      <c r="W41" s="247"/>
      <c r="X41" s="251"/>
      <c r="Y41" s="247"/>
      <c r="Z41" s="251"/>
      <c r="AA41" s="247"/>
      <c r="AB41" s="251"/>
      <c r="AC41" s="247"/>
      <c r="AD41" s="251"/>
      <c r="AE41" s="247"/>
      <c r="AF41" s="248"/>
      <c r="AG41" s="236">
        <f t="shared" si="0"/>
        <v>0</v>
      </c>
      <c r="AH41" s="249"/>
    </row>
    <row r="42" spans="2:34" s="239" customFormat="1" ht="51">
      <c r="B42" s="820"/>
      <c r="C42" s="823"/>
      <c r="D42" s="301" t="s">
        <v>776</v>
      </c>
      <c r="E42" s="302" t="s">
        <v>780</v>
      </c>
      <c r="F42" s="303" t="s">
        <v>778</v>
      </c>
      <c r="G42" s="243" t="s">
        <v>4</v>
      </c>
      <c r="H42" s="304" t="s">
        <v>779</v>
      </c>
      <c r="I42" s="256"/>
      <c r="J42" s="251"/>
      <c r="K42" s="247"/>
      <c r="L42" s="251"/>
      <c r="M42" s="247"/>
      <c r="N42" s="251"/>
      <c r="O42" s="247"/>
      <c r="P42" s="251"/>
      <c r="Q42" s="247"/>
      <c r="R42" s="251"/>
      <c r="S42" s="247"/>
      <c r="T42" s="251"/>
      <c r="U42" s="247"/>
      <c r="V42" s="251"/>
      <c r="W42" s="247"/>
      <c r="X42" s="251"/>
      <c r="Y42" s="247"/>
      <c r="Z42" s="251"/>
      <c r="AA42" s="247"/>
      <c r="AB42" s="251"/>
      <c r="AC42" s="247"/>
      <c r="AD42" s="251"/>
      <c r="AE42" s="247"/>
      <c r="AF42" s="248"/>
      <c r="AG42" s="236">
        <f t="shared" si="0"/>
        <v>0</v>
      </c>
      <c r="AH42" s="249"/>
    </row>
    <row r="43" spans="2:34" s="239" customFormat="1" ht="38.25">
      <c r="B43" s="820"/>
      <c r="C43" s="823"/>
      <c r="D43" s="301" t="s">
        <v>776</v>
      </c>
      <c r="E43" s="302" t="s">
        <v>781</v>
      </c>
      <c r="F43" s="303" t="s">
        <v>778</v>
      </c>
      <c r="G43" s="243" t="s">
        <v>4</v>
      </c>
      <c r="H43" s="304" t="s">
        <v>779</v>
      </c>
      <c r="I43" s="256"/>
      <c r="J43" s="251"/>
      <c r="K43" s="247"/>
      <c r="L43" s="251"/>
      <c r="M43" s="247"/>
      <c r="N43" s="251"/>
      <c r="O43" s="247"/>
      <c r="P43" s="251"/>
      <c r="Q43" s="247"/>
      <c r="R43" s="251"/>
      <c r="S43" s="247"/>
      <c r="T43" s="251"/>
      <c r="U43" s="247"/>
      <c r="V43" s="251"/>
      <c r="W43" s="247"/>
      <c r="X43" s="251"/>
      <c r="Y43" s="247"/>
      <c r="Z43" s="251"/>
      <c r="AA43" s="247"/>
      <c r="AB43" s="251"/>
      <c r="AC43" s="247"/>
      <c r="AD43" s="251"/>
      <c r="AE43" s="247"/>
      <c r="AF43" s="248"/>
      <c r="AG43" s="236">
        <f t="shared" si="0"/>
        <v>0</v>
      </c>
      <c r="AH43" s="249"/>
    </row>
    <row r="44" spans="2:34" s="239" customFormat="1" ht="38.25">
      <c r="B44" s="820"/>
      <c r="C44" s="823"/>
      <c r="D44" s="301" t="s">
        <v>776</v>
      </c>
      <c r="E44" s="302" t="s">
        <v>782</v>
      </c>
      <c r="F44" s="303" t="s">
        <v>783</v>
      </c>
      <c r="G44" s="243" t="s">
        <v>4</v>
      </c>
      <c r="H44" s="304" t="s">
        <v>779</v>
      </c>
      <c r="I44" s="256"/>
      <c r="J44" s="251"/>
      <c r="K44" s="247"/>
      <c r="L44" s="251"/>
      <c r="M44" s="247"/>
      <c r="N44" s="251"/>
      <c r="O44" s="247"/>
      <c r="P44" s="251"/>
      <c r="Q44" s="247"/>
      <c r="R44" s="251"/>
      <c r="S44" s="247"/>
      <c r="T44" s="251"/>
      <c r="U44" s="247"/>
      <c r="V44" s="251"/>
      <c r="W44" s="247"/>
      <c r="X44" s="251"/>
      <c r="Y44" s="247"/>
      <c r="Z44" s="251"/>
      <c r="AA44" s="247"/>
      <c r="AB44" s="251"/>
      <c r="AC44" s="247"/>
      <c r="AD44" s="251"/>
      <c r="AE44" s="247"/>
      <c r="AF44" s="248"/>
      <c r="AG44" s="236">
        <f t="shared" si="0"/>
        <v>0</v>
      </c>
      <c r="AH44" s="249"/>
    </row>
    <row r="45" spans="2:34" s="239" customFormat="1" ht="39" thickBot="1">
      <c r="B45" s="820"/>
      <c r="C45" s="824"/>
      <c r="D45" s="305" t="s">
        <v>776</v>
      </c>
      <c r="E45" s="306" t="s">
        <v>784</v>
      </c>
      <c r="F45" s="307" t="s">
        <v>785</v>
      </c>
      <c r="G45" s="280" t="s">
        <v>4</v>
      </c>
      <c r="H45" s="308" t="s">
        <v>786</v>
      </c>
      <c r="I45" s="256"/>
      <c r="J45" s="251"/>
      <c r="K45" s="247"/>
      <c r="L45" s="251"/>
      <c r="M45" s="247"/>
      <c r="N45" s="251"/>
      <c r="O45" s="247"/>
      <c r="P45" s="251"/>
      <c r="Q45" s="247"/>
      <c r="R45" s="251"/>
      <c r="S45" s="247"/>
      <c r="T45" s="251"/>
      <c r="U45" s="247"/>
      <c r="V45" s="251"/>
      <c r="W45" s="247"/>
      <c r="X45" s="251"/>
      <c r="Y45" s="247"/>
      <c r="Z45" s="251"/>
      <c r="AA45" s="247"/>
      <c r="AB45" s="251"/>
      <c r="AC45" s="247"/>
      <c r="AD45" s="251"/>
      <c r="AE45" s="247"/>
      <c r="AF45" s="248"/>
      <c r="AG45" s="236">
        <f t="shared" si="0"/>
        <v>0</v>
      </c>
      <c r="AH45" s="249"/>
    </row>
    <row r="46" spans="2:34" s="239" customFormat="1" ht="102.75" thickTop="1">
      <c r="B46" s="820"/>
      <c r="C46" s="807" t="s">
        <v>787</v>
      </c>
      <c r="D46" s="309" t="s">
        <v>788</v>
      </c>
      <c r="E46" s="310" t="s">
        <v>789</v>
      </c>
      <c r="F46" s="311" t="s">
        <v>790</v>
      </c>
      <c r="G46" s="312" t="s">
        <v>755</v>
      </c>
      <c r="H46" s="313" t="s">
        <v>791</v>
      </c>
      <c r="I46" s="256"/>
      <c r="J46" s="251"/>
      <c r="K46" s="246"/>
      <c r="L46" s="246"/>
      <c r="M46" s="246"/>
      <c r="N46" s="246"/>
      <c r="O46" s="247"/>
      <c r="P46" s="251"/>
      <c r="Q46" s="246"/>
      <c r="R46" s="246"/>
      <c r="S46" s="246"/>
      <c r="T46" s="246"/>
      <c r="U46" s="247"/>
      <c r="V46" s="251"/>
      <c r="W46" s="246"/>
      <c r="X46" s="246"/>
      <c r="Y46" s="246"/>
      <c r="Z46" s="246"/>
      <c r="AA46" s="247"/>
      <c r="AB46" s="251"/>
      <c r="AC46" s="246"/>
      <c r="AD46" s="246"/>
      <c r="AE46" s="246"/>
      <c r="AF46" s="248"/>
      <c r="AG46" s="236">
        <f>0/4</f>
        <v>0</v>
      </c>
      <c r="AH46" s="249"/>
    </row>
    <row r="47" spans="2:34" s="239" customFormat="1" ht="51">
      <c r="B47" s="820"/>
      <c r="C47" s="808"/>
      <c r="D47" s="240" t="s">
        <v>788</v>
      </c>
      <c r="E47" s="241" t="s">
        <v>792</v>
      </c>
      <c r="F47" s="242" t="s">
        <v>793</v>
      </c>
      <c r="G47" s="243" t="s">
        <v>743</v>
      </c>
      <c r="H47" s="244" t="s">
        <v>791</v>
      </c>
      <c r="I47" s="245"/>
      <c r="J47" s="246"/>
      <c r="K47" s="247"/>
      <c r="L47" s="251"/>
      <c r="M47" s="246"/>
      <c r="N47" s="272"/>
      <c r="O47" s="247"/>
      <c r="P47" s="251"/>
      <c r="Q47" s="246"/>
      <c r="R47" s="272"/>
      <c r="S47" s="247"/>
      <c r="T47" s="251"/>
      <c r="U47" s="246"/>
      <c r="V47" s="272"/>
      <c r="W47" s="247"/>
      <c r="X47" s="251"/>
      <c r="Y47" s="246"/>
      <c r="Z47" s="272"/>
      <c r="AA47" s="247"/>
      <c r="AB47" s="251"/>
      <c r="AC47" s="246"/>
      <c r="AD47" s="272"/>
      <c r="AE47" s="247"/>
      <c r="AF47" s="248"/>
      <c r="AG47" s="236">
        <f>0/6</f>
        <v>0</v>
      </c>
      <c r="AH47" s="249"/>
    </row>
    <row r="48" spans="2:34" s="239" customFormat="1" ht="102">
      <c r="B48" s="820"/>
      <c r="C48" s="808"/>
      <c r="D48" s="240" t="s">
        <v>794</v>
      </c>
      <c r="E48" s="314" t="s">
        <v>795</v>
      </c>
      <c r="F48" s="242" t="s">
        <v>796</v>
      </c>
      <c r="G48" s="243" t="s">
        <v>6</v>
      </c>
      <c r="H48" s="315" t="s">
        <v>797</v>
      </c>
      <c r="I48" s="245"/>
      <c r="J48" s="246"/>
      <c r="K48" s="246"/>
      <c r="L48" s="246"/>
      <c r="M48" s="246"/>
      <c r="N48" s="246"/>
      <c r="O48" s="246"/>
      <c r="P48" s="246"/>
      <c r="Q48" s="246"/>
      <c r="R48" s="246"/>
      <c r="S48" s="247"/>
      <c r="T48" s="246"/>
      <c r="U48" s="251"/>
      <c r="V48" s="246"/>
      <c r="W48" s="246"/>
      <c r="X48" s="246"/>
      <c r="Y48" s="246"/>
      <c r="Z48" s="246"/>
      <c r="AA48" s="246"/>
      <c r="AB48" s="246"/>
      <c r="AC48" s="246"/>
      <c r="AD48" s="246"/>
      <c r="AE48" s="247"/>
      <c r="AF48" s="248"/>
      <c r="AG48" s="236">
        <f>0/2</f>
        <v>0</v>
      </c>
      <c r="AH48" s="249"/>
    </row>
    <row r="49" spans="2:34" s="239" customFormat="1" ht="132.75" customHeight="1" thickBot="1">
      <c r="B49" s="820"/>
      <c r="C49" s="809"/>
      <c r="D49" s="240" t="s">
        <v>794</v>
      </c>
      <c r="E49" s="241" t="s">
        <v>798</v>
      </c>
      <c r="F49" s="242" t="s">
        <v>799</v>
      </c>
      <c r="G49" s="243" t="s">
        <v>743</v>
      </c>
      <c r="H49" s="315" t="s">
        <v>800</v>
      </c>
      <c r="I49" s="245"/>
      <c r="J49" s="246"/>
      <c r="K49" s="247"/>
      <c r="L49" s="251"/>
      <c r="M49" s="246"/>
      <c r="N49" s="272"/>
      <c r="O49" s="247"/>
      <c r="P49" s="251"/>
      <c r="Q49" s="246"/>
      <c r="R49" s="272"/>
      <c r="S49" s="247"/>
      <c r="T49" s="251"/>
      <c r="U49" s="246"/>
      <c r="V49" s="272"/>
      <c r="W49" s="247"/>
      <c r="X49" s="251"/>
      <c r="Y49" s="246"/>
      <c r="Z49" s="272"/>
      <c r="AA49" s="247"/>
      <c r="AB49" s="251"/>
      <c r="AC49" s="246"/>
      <c r="AD49" s="272"/>
      <c r="AE49" s="247"/>
      <c r="AF49" s="248"/>
      <c r="AG49" s="236">
        <f>0/6</f>
        <v>0</v>
      </c>
      <c r="AH49" s="249"/>
    </row>
    <row r="50" spans="2:34" s="239" customFormat="1" ht="90" thickTop="1">
      <c r="B50" s="820"/>
      <c r="C50" s="825" t="s">
        <v>787</v>
      </c>
      <c r="D50" s="316" t="s">
        <v>733</v>
      </c>
      <c r="E50" s="274" t="s">
        <v>801</v>
      </c>
      <c r="F50" s="275" t="s">
        <v>802</v>
      </c>
      <c r="G50" s="243" t="s">
        <v>6</v>
      </c>
      <c r="H50" s="317" t="s">
        <v>803</v>
      </c>
      <c r="I50" s="245"/>
      <c r="J50" s="246"/>
      <c r="K50" s="246"/>
      <c r="L50" s="246"/>
      <c r="M50" s="246"/>
      <c r="N50" s="246"/>
      <c r="O50" s="246"/>
      <c r="P50" s="246"/>
      <c r="Q50" s="246"/>
      <c r="R50" s="246"/>
      <c r="S50" s="247"/>
      <c r="T50" s="246"/>
      <c r="U50" s="251"/>
      <c r="V50" s="246"/>
      <c r="W50" s="246"/>
      <c r="X50" s="246"/>
      <c r="Y50" s="246"/>
      <c r="Z50" s="246"/>
      <c r="AA50" s="246"/>
      <c r="AB50" s="246"/>
      <c r="AC50" s="246"/>
      <c r="AD50" s="246"/>
      <c r="AE50" s="247"/>
      <c r="AF50" s="248"/>
      <c r="AG50" s="236">
        <f>0/2</f>
        <v>0</v>
      </c>
      <c r="AH50" s="249"/>
    </row>
    <row r="51" spans="2:34" s="239" customFormat="1" ht="38.25">
      <c r="B51" s="820"/>
      <c r="C51" s="826"/>
      <c r="D51" s="316" t="s">
        <v>804</v>
      </c>
      <c r="E51" s="274" t="s">
        <v>805</v>
      </c>
      <c r="F51" s="275" t="s">
        <v>806</v>
      </c>
      <c r="G51" s="243" t="s">
        <v>463</v>
      </c>
      <c r="H51" s="271" t="s">
        <v>807</v>
      </c>
      <c r="I51" s="245"/>
      <c r="J51" s="246"/>
      <c r="K51" s="246"/>
      <c r="L51" s="246"/>
      <c r="M51" s="246"/>
      <c r="N51" s="246"/>
      <c r="O51" s="246"/>
      <c r="P51" s="246"/>
      <c r="Q51" s="246"/>
      <c r="R51" s="246"/>
      <c r="S51" s="246"/>
      <c r="T51" s="246"/>
      <c r="U51" s="246"/>
      <c r="V51" s="246"/>
      <c r="W51" s="246"/>
      <c r="X51" s="246"/>
      <c r="Y51" s="246"/>
      <c r="Z51" s="246"/>
      <c r="AA51" s="247"/>
      <c r="AB51" s="246"/>
      <c r="AC51" s="246"/>
      <c r="AD51" s="246"/>
      <c r="AE51" s="246"/>
      <c r="AF51" s="248"/>
      <c r="AG51" s="236">
        <f>0/1</f>
        <v>0</v>
      </c>
      <c r="AH51" s="249"/>
    </row>
    <row r="52" spans="2:34" s="239" customFormat="1" ht="38.25">
      <c r="B52" s="820"/>
      <c r="C52" s="826"/>
      <c r="D52" s="316" t="s">
        <v>171</v>
      </c>
      <c r="E52" s="274" t="s">
        <v>808</v>
      </c>
      <c r="F52" s="275" t="s">
        <v>809</v>
      </c>
      <c r="G52" s="243" t="s">
        <v>463</v>
      </c>
      <c r="H52" s="271" t="s">
        <v>810</v>
      </c>
      <c r="I52" s="245"/>
      <c r="J52" s="246"/>
      <c r="K52" s="246"/>
      <c r="L52" s="246"/>
      <c r="M52" s="246"/>
      <c r="N52" s="246"/>
      <c r="O52" s="246"/>
      <c r="P52" s="246"/>
      <c r="Q52" s="246"/>
      <c r="R52" s="246"/>
      <c r="S52" s="246"/>
      <c r="T52" s="246"/>
      <c r="U52" s="246"/>
      <c r="V52" s="246"/>
      <c r="W52" s="246"/>
      <c r="X52" s="246"/>
      <c r="Y52" s="246"/>
      <c r="Z52" s="246"/>
      <c r="AA52" s="246"/>
      <c r="AB52" s="246"/>
      <c r="AC52" s="247"/>
      <c r="AD52" s="246"/>
      <c r="AE52" s="246"/>
      <c r="AF52" s="248"/>
      <c r="AG52" s="236">
        <f>0/1</f>
        <v>0</v>
      </c>
      <c r="AH52" s="249"/>
    </row>
    <row r="53" spans="2:34" s="239" customFormat="1" ht="38.25">
      <c r="B53" s="820"/>
      <c r="C53" s="826"/>
      <c r="D53" s="316" t="s">
        <v>171</v>
      </c>
      <c r="E53" s="274" t="s">
        <v>811</v>
      </c>
      <c r="F53" s="275" t="s">
        <v>809</v>
      </c>
      <c r="G53" s="243" t="s">
        <v>743</v>
      </c>
      <c r="H53" s="271" t="s">
        <v>810</v>
      </c>
      <c r="I53" s="256"/>
      <c r="J53" s="251"/>
      <c r="K53" s="246"/>
      <c r="L53" s="272"/>
      <c r="M53" s="247"/>
      <c r="N53" s="251"/>
      <c r="O53" s="246"/>
      <c r="P53" s="272"/>
      <c r="Q53" s="247"/>
      <c r="R53" s="251"/>
      <c r="S53" s="246"/>
      <c r="T53" s="272"/>
      <c r="U53" s="247"/>
      <c r="V53" s="251"/>
      <c r="W53" s="246"/>
      <c r="X53" s="272"/>
      <c r="Y53" s="247"/>
      <c r="Z53" s="251"/>
      <c r="AA53" s="246"/>
      <c r="AB53" s="272"/>
      <c r="AC53" s="247"/>
      <c r="AD53" s="246"/>
      <c r="AE53" s="246"/>
      <c r="AF53" s="248"/>
      <c r="AG53" s="236">
        <f>0/6</f>
        <v>0</v>
      </c>
      <c r="AH53" s="249"/>
    </row>
    <row r="54" spans="2:34" s="239" customFormat="1" ht="38.25">
      <c r="B54" s="820"/>
      <c r="C54" s="826"/>
      <c r="D54" s="316" t="s">
        <v>171</v>
      </c>
      <c r="E54" s="274" t="s">
        <v>812</v>
      </c>
      <c r="F54" s="275" t="s">
        <v>813</v>
      </c>
      <c r="G54" s="243" t="s">
        <v>463</v>
      </c>
      <c r="H54" s="271" t="s">
        <v>810</v>
      </c>
      <c r="I54" s="245"/>
      <c r="J54" s="246"/>
      <c r="K54" s="246"/>
      <c r="L54" s="246"/>
      <c r="M54" s="246"/>
      <c r="N54" s="246"/>
      <c r="O54" s="246"/>
      <c r="P54" s="246"/>
      <c r="Q54" s="246"/>
      <c r="R54" s="246"/>
      <c r="S54" s="246"/>
      <c r="T54" s="246"/>
      <c r="U54" s="246"/>
      <c r="V54" s="246"/>
      <c r="W54" s="246"/>
      <c r="X54" s="246"/>
      <c r="Y54" s="246"/>
      <c r="Z54" s="246"/>
      <c r="AA54" s="247"/>
      <c r="AB54" s="246"/>
      <c r="AC54" s="246"/>
      <c r="AD54" s="246"/>
      <c r="AE54" s="246"/>
      <c r="AF54" s="248"/>
      <c r="AG54" s="236">
        <f>0/1</f>
        <v>0</v>
      </c>
      <c r="AH54" s="249"/>
    </row>
    <row r="55" spans="2:34" s="239" customFormat="1" ht="38.25">
      <c r="B55" s="820"/>
      <c r="C55" s="826"/>
      <c r="D55" s="316" t="s">
        <v>171</v>
      </c>
      <c r="E55" s="274" t="s">
        <v>814</v>
      </c>
      <c r="F55" s="275" t="s">
        <v>815</v>
      </c>
      <c r="G55" s="243" t="s">
        <v>463</v>
      </c>
      <c r="H55" s="271" t="s">
        <v>810</v>
      </c>
      <c r="I55" s="245"/>
      <c r="J55" s="246"/>
      <c r="K55" s="246"/>
      <c r="L55" s="246"/>
      <c r="M55" s="246"/>
      <c r="N55" s="246"/>
      <c r="O55" s="246"/>
      <c r="P55" s="246"/>
      <c r="Q55" s="246"/>
      <c r="R55" s="246"/>
      <c r="S55" s="272"/>
      <c r="T55" s="246"/>
      <c r="U55" s="246"/>
      <c r="V55" s="246"/>
      <c r="W55" s="246"/>
      <c r="X55" s="246"/>
      <c r="Y55" s="246"/>
      <c r="Z55" s="246"/>
      <c r="AA55" s="246"/>
      <c r="AB55" s="246"/>
      <c r="AC55" s="246"/>
      <c r="AD55" s="246"/>
      <c r="AE55" s="247"/>
      <c r="AF55" s="248"/>
      <c r="AG55" s="236">
        <f>0/1</f>
        <v>0</v>
      </c>
      <c r="AH55" s="249"/>
    </row>
    <row r="56" spans="2:34" s="239" customFormat="1" ht="51">
      <c r="B56" s="820"/>
      <c r="C56" s="826"/>
      <c r="D56" s="316" t="s">
        <v>171</v>
      </c>
      <c r="E56" s="274" t="s">
        <v>816</v>
      </c>
      <c r="F56" s="275" t="s">
        <v>817</v>
      </c>
      <c r="G56" s="243" t="s">
        <v>6</v>
      </c>
      <c r="H56" s="271" t="s">
        <v>818</v>
      </c>
      <c r="I56" s="245"/>
      <c r="J56" s="246"/>
      <c r="K56" s="246"/>
      <c r="L56" s="246"/>
      <c r="M56" s="246"/>
      <c r="N56" s="246"/>
      <c r="O56" s="246"/>
      <c r="P56" s="246"/>
      <c r="Q56" s="246"/>
      <c r="R56" s="246"/>
      <c r="S56" s="247"/>
      <c r="T56" s="246"/>
      <c r="U56" s="251"/>
      <c r="V56" s="246"/>
      <c r="W56" s="246"/>
      <c r="X56" s="246"/>
      <c r="Y56" s="246"/>
      <c r="Z56" s="246"/>
      <c r="AA56" s="246"/>
      <c r="AB56" s="246"/>
      <c r="AC56" s="246"/>
      <c r="AD56" s="246"/>
      <c r="AE56" s="247"/>
      <c r="AF56" s="248"/>
      <c r="AG56" s="236">
        <f>0/2</f>
        <v>0</v>
      </c>
      <c r="AH56" s="249"/>
    </row>
    <row r="57" spans="2:34" s="239" customFormat="1" ht="38.25">
      <c r="B57" s="820"/>
      <c r="C57" s="826"/>
      <c r="D57" s="316" t="s">
        <v>171</v>
      </c>
      <c r="E57" s="274" t="s">
        <v>819</v>
      </c>
      <c r="F57" s="275" t="s">
        <v>820</v>
      </c>
      <c r="G57" s="243" t="s">
        <v>4</v>
      </c>
      <c r="H57" s="271" t="s">
        <v>807</v>
      </c>
      <c r="I57" s="256"/>
      <c r="J57" s="251"/>
      <c r="K57" s="247"/>
      <c r="L57" s="251"/>
      <c r="M57" s="247"/>
      <c r="N57" s="251"/>
      <c r="O57" s="247"/>
      <c r="P57" s="251"/>
      <c r="Q57" s="247"/>
      <c r="R57" s="251"/>
      <c r="S57" s="247"/>
      <c r="T57" s="251"/>
      <c r="U57" s="247"/>
      <c r="V57" s="251"/>
      <c r="W57" s="247"/>
      <c r="X57" s="251"/>
      <c r="Y57" s="247"/>
      <c r="Z57" s="251"/>
      <c r="AA57" s="247"/>
      <c r="AB57" s="251"/>
      <c r="AC57" s="247"/>
      <c r="AD57" s="251"/>
      <c r="AE57" s="247"/>
      <c r="AF57" s="248"/>
      <c r="AG57" s="236">
        <f>0/12</f>
        <v>0</v>
      </c>
      <c r="AH57" s="249"/>
    </row>
    <row r="58" spans="2:34" s="239" customFormat="1" ht="25.5">
      <c r="B58" s="820"/>
      <c r="C58" s="826"/>
      <c r="D58" s="316" t="s">
        <v>171</v>
      </c>
      <c r="E58" s="274" t="s">
        <v>821</v>
      </c>
      <c r="F58" s="275" t="s">
        <v>822</v>
      </c>
      <c r="G58" s="243" t="s">
        <v>6</v>
      </c>
      <c r="H58" s="271" t="s">
        <v>807</v>
      </c>
      <c r="I58" s="245"/>
      <c r="J58" s="246"/>
      <c r="K58" s="246"/>
      <c r="L58" s="246"/>
      <c r="M58" s="246"/>
      <c r="N58" s="246"/>
      <c r="O58" s="246"/>
      <c r="P58" s="246"/>
      <c r="Q58" s="246"/>
      <c r="R58" s="246"/>
      <c r="S58" s="247"/>
      <c r="T58" s="246"/>
      <c r="U58" s="251"/>
      <c r="V58" s="246"/>
      <c r="W58" s="246"/>
      <c r="X58" s="246"/>
      <c r="Y58" s="246"/>
      <c r="Z58" s="246"/>
      <c r="AA58" s="246"/>
      <c r="AB58" s="246"/>
      <c r="AC58" s="246"/>
      <c r="AD58" s="246"/>
      <c r="AE58" s="247"/>
      <c r="AF58" s="248"/>
      <c r="AG58" s="236">
        <f>0/2</f>
        <v>0</v>
      </c>
      <c r="AH58" s="249"/>
    </row>
    <row r="59" spans="2:34" s="239" customFormat="1" ht="77.25" thickBot="1">
      <c r="B59" s="821"/>
      <c r="C59" s="827"/>
      <c r="D59" s="318" t="s">
        <v>171</v>
      </c>
      <c r="E59" s="319" t="s">
        <v>823</v>
      </c>
      <c r="F59" s="320" t="s">
        <v>824</v>
      </c>
      <c r="G59" s="280" t="s">
        <v>4</v>
      </c>
      <c r="H59" s="281" t="s">
        <v>825</v>
      </c>
      <c r="I59" s="256"/>
      <c r="J59" s="251"/>
      <c r="K59" s="247"/>
      <c r="L59" s="251"/>
      <c r="M59" s="247"/>
      <c r="N59" s="251"/>
      <c r="O59" s="247"/>
      <c r="P59" s="251"/>
      <c r="Q59" s="247"/>
      <c r="R59" s="251"/>
      <c r="S59" s="247"/>
      <c r="T59" s="251"/>
      <c r="U59" s="247"/>
      <c r="V59" s="251"/>
      <c r="W59" s="247"/>
      <c r="X59" s="251"/>
      <c r="Y59" s="247"/>
      <c r="Z59" s="251"/>
      <c r="AA59" s="247"/>
      <c r="AB59" s="251"/>
      <c r="AC59" s="247"/>
      <c r="AD59" s="251"/>
      <c r="AE59" s="247"/>
      <c r="AF59" s="248"/>
      <c r="AG59" s="321">
        <f>0/12</f>
        <v>0</v>
      </c>
      <c r="AH59" s="322"/>
    </row>
    <row r="60" spans="2:34" s="210" customFormat="1" ht="36.75" customHeight="1" thickTop="1" thickBot="1">
      <c r="C60" s="323"/>
      <c r="D60" s="216"/>
      <c r="E60" s="217"/>
      <c r="G60" s="800" t="s">
        <v>826</v>
      </c>
      <c r="H60" s="801"/>
      <c r="I60" s="324"/>
      <c r="J60" s="325"/>
      <c r="K60" s="325"/>
      <c r="L60" s="325"/>
      <c r="M60" s="325"/>
      <c r="N60" s="325"/>
      <c r="O60" s="325"/>
      <c r="P60" s="325"/>
      <c r="Q60" s="325"/>
      <c r="R60" s="325"/>
      <c r="S60" s="325"/>
      <c r="T60" s="325"/>
      <c r="U60" s="325"/>
      <c r="V60" s="325"/>
      <c r="W60" s="325"/>
      <c r="X60" s="325"/>
      <c r="Y60" s="325"/>
      <c r="Z60" s="325"/>
      <c r="AA60" s="326"/>
      <c r="AB60" s="325"/>
      <c r="AC60" s="326"/>
      <c r="AD60" s="325"/>
      <c r="AE60" s="326"/>
      <c r="AF60" s="327"/>
      <c r="AG60" s="328"/>
      <c r="AH60" s="220"/>
    </row>
    <row r="61" spans="2:34" s="210" customFormat="1" ht="14.25" thickTop="1" thickBot="1">
      <c r="B61" s="329"/>
      <c r="C61" s="330" t="s">
        <v>827</v>
      </c>
      <c r="D61" s="216"/>
      <c r="E61" s="217"/>
      <c r="G61" s="331"/>
      <c r="H61" s="215"/>
      <c r="I61" s="211"/>
      <c r="J61" s="211"/>
      <c r="K61" s="211"/>
      <c r="L61" s="211"/>
      <c r="M61" s="211"/>
      <c r="N61" s="211"/>
      <c r="O61" s="211"/>
      <c r="P61" s="211"/>
      <c r="Q61" s="211"/>
      <c r="R61" s="211"/>
      <c r="S61" s="211"/>
      <c r="T61" s="211"/>
      <c r="U61" s="211"/>
      <c r="V61" s="211"/>
      <c r="W61" s="211"/>
      <c r="X61" s="211"/>
      <c r="Y61" s="211"/>
      <c r="Z61" s="211"/>
      <c r="AA61" s="212"/>
      <c r="AB61" s="211"/>
      <c r="AC61" s="212"/>
      <c r="AD61" s="211"/>
      <c r="AE61" s="212"/>
      <c r="AF61" s="211"/>
      <c r="AG61" s="216"/>
      <c r="AH61" s="220"/>
    </row>
    <row r="62" spans="2:34" s="210" customFormat="1" ht="13.5" thickBot="1">
      <c r="B62" s="332"/>
      <c r="C62" s="330" t="s">
        <v>828</v>
      </c>
      <c r="D62" s="216"/>
      <c r="E62" s="217"/>
      <c r="G62" s="331"/>
      <c r="H62" s="215"/>
      <c r="I62" s="211"/>
      <c r="J62" s="211"/>
      <c r="K62" s="211"/>
      <c r="L62" s="211"/>
      <c r="M62" s="211"/>
      <c r="N62" s="211"/>
      <c r="O62" s="211"/>
      <c r="P62" s="211"/>
      <c r="Q62" s="211"/>
      <c r="R62" s="211"/>
      <c r="S62" s="211"/>
      <c r="T62" s="211"/>
      <c r="U62" s="211"/>
      <c r="V62" s="211"/>
      <c r="W62" s="211"/>
      <c r="X62" s="211"/>
      <c r="Y62" s="211"/>
      <c r="Z62" s="211"/>
      <c r="AA62" s="212"/>
      <c r="AB62" s="211"/>
      <c r="AC62" s="212"/>
      <c r="AD62" s="211"/>
      <c r="AE62" s="212"/>
      <c r="AF62" s="211"/>
      <c r="AH62" s="220"/>
    </row>
    <row r="63" spans="2:34" s="210" customFormat="1" ht="13.5" thickBot="1">
      <c r="B63" s="333"/>
      <c r="C63" s="330" t="s">
        <v>829</v>
      </c>
      <c r="D63" s="216"/>
      <c r="E63" s="217"/>
      <c r="G63" s="331"/>
      <c r="H63" s="215"/>
      <c r="I63" s="211"/>
      <c r="J63" s="211"/>
      <c r="K63" s="211"/>
      <c r="L63" s="211"/>
      <c r="M63" s="211"/>
      <c r="N63" s="211"/>
      <c r="O63" s="211"/>
      <c r="P63" s="211"/>
      <c r="Q63" s="211"/>
      <c r="R63" s="211"/>
      <c r="S63" s="211"/>
      <c r="T63" s="211"/>
      <c r="U63" s="211"/>
      <c r="V63" s="211"/>
      <c r="W63" s="211"/>
      <c r="X63" s="211"/>
      <c r="Y63" s="211"/>
      <c r="Z63" s="211"/>
      <c r="AA63" s="212"/>
      <c r="AB63" s="211"/>
      <c r="AC63" s="212"/>
      <c r="AD63" s="211"/>
      <c r="AE63" s="212"/>
      <c r="AF63" s="211"/>
      <c r="AG63" s="216"/>
      <c r="AH63" s="220"/>
    </row>
    <row r="64" spans="2:34" s="210" customFormat="1" ht="13.5" thickBot="1">
      <c r="B64" s="334"/>
      <c r="C64" s="330" t="s">
        <v>830</v>
      </c>
      <c r="D64" s="216"/>
      <c r="E64" s="217"/>
      <c r="G64" s="331"/>
      <c r="H64" s="215"/>
      <c r="I64" s="211"/>
      <c r="J64" s="211"/>
      <c r="K64" s="211"/>
      <c r="L64" s="211"/>
      <c r="M64" s="211"/>
      <c r="N64" s="211"/>
      <c r="O64" s="211"/>
      <c r="P64" s="211"/>
      <c r="Q64" s="211"/>
      <c r="R64" s="211"/>
      <c r="S64" s="211"/>
      <c r="T64" s="211"/>
      <c r="U64" s="211"/>
      <c r="V64" s="211"/>
      <c r="W64" s="211"/>
      <c r="X64" s="211"/>
      <c r="Y64" s="211"/>
      <c r="Z64" s="211"/>
      <c r="AA64" s="212"/>
      <c r="AB64" s="211"/>
      <c r="AC64" s="212"/>
      <c r="AD64" s="211"/>
      <c r="AE64" s="212"/>
      <c r="AF64" s="211"/>
      <c r="AG64" s="216"/>
      <c r="AH64" s="220"/>
    </row>
    <row r="65" spans="2:34" s="210" customFormat="1">
      <c r="B65" s="215"/>
      <c r="C65" s="207"/>
      <c r="D65" s="207"/>
      <c r="E65" s="335"/>
      <c r="G65" s="331"/>
      <c r="H65" s="215"/>
      <c r="I65" s="211"/>
      <c r="J65" s="211"/>
      <c r="K65" s="211"/>
      <c r="L65" s="211"/>
      <c r="M65" s="211"/>
      <c r="N65" s="211"/>
      <c r="O65" s="211"/>
      <c r="P65" s="211"/>
      <c r="Q65" s="211"/>
      <c r="R65" s="211"/>
      <c r="S65" s="211"/>
      <c r="T65" s="211"/>
      <c r="U65" s="211"/>
      <c r="V65" s="211"/>
      <c r="W65" s="211"/>
      <c r="X65" s="211"/>
      <c r="Y65" s="211"/>
      <c r="Z65" s="211"/>
      <c r="AA65" s="212"/>
      <c r="AB65" s="211"/>
      <c r="AC65" s="212"/>
      <c r="AD65" s="211"/>
      <c r="AE65" s="212"/>
      <c r="AF65" s="211"/>
      <c r="AG65" s="216"/>
      <c r="AH65" s="220"/>
    </row>
    <row r="67" spans="2:34">
      <c r="D67" s="207"/>
      <c r="G67" s="331"/>
      <c r="H67" s="210"/>
    </row>
    <row r="68" spans="2:34">
      <c r="H68" s="336"/>
    </row>
    <row r="69" spans="2:34" ht="18">
      <c r="D69" s="337" t="s">
        <v>190</v>
      </c>
      <c r="F69" s="337" t="s">
        <v>831</v>
      </c>
      <c r="H69" s="336"/>
      <c r="M69" s="338"/>
      <c r="N69" s="338"/>
    </row>
    <row r="70" spans="2:34" ht="15.75">
      <c r="D70" s="339" t="s">
        <v>832</v>
      </c>
      <c r="F70" s="339" t="s">
        <v>57</v>
      </c>
      <c r="H70" s="336"/>
    </row>
    <row r="71" spans="2:34">
      <c r="H71" s="336"/>
    </row>
  </sheetData>
  <mergeCells count="37">
    <mergeCell ref="B7:B9"/>
    <mergeCell ref="C7:C9"/>
    <mergeCell ref="D7:D9"/>
    <mergeCell ref="E7:H7"/>
    <mergeCell ref="I7:AF7"/>
    <mergeCell ref="AC8:AD8"/>
    <mergeCell ref="D2:F2"/>
    <mergeCell ref="D3:F3"/>
    <mergeCell ref="D4:F4"/>
    <mergeCell ref="AA4:AB5"/>
    <mergeCell ref="B6:AH6"/>
    <mergeCell ref="AG7:AG9"/>
    <mergeCell ref="AH7:AH9"/>
    <mergeCell ref="F8:F9"/>
    <mergeCell ref="G8:G9"/>
    <mergeCell ref="H8:H9"/>
    <mergeCell ref="I8:J8"/>
    <mergeCell ref="K8:L8"/>
    <mergeCell ref="M8:N8"/>
    <mergeCell ref="O8:P8"/>
    <mergeCell ref="Q8:R8"/>
    <mergeCell ref="G60:H60"/>
    <mergeCell ref="AE8:AF8"/>
    <mergeCell ref="B10:B34"/>
    <mergeCell ref="C10:C16"/>
    <mergeCell ref="C17:C21"/>
    <mergeCell ref="C22:C28"/>
    <mergeCell ref="C29:C40"/>
    <mergeCell ref="B35:B59"/>
    <mergeCell ref="C41:C45"/>
    <mergeCell ref="C46:C49"/>
    <mergeCell ref="C50:C59"/>
    <mergeCell ref="S8:T8"/>
    <mergeCell ref="U8:V8"/>
    <mergeCell ref="W8:X8"/>
    <mergeCell ref="Y8:Z8"/>
    <mergeCell ref="AA8:AB8"/>
  </mergeCells>
  <dataValidations disablePrompts="1" count="1">
    <dataValidation type="list" allowBlank="1" showInputMessage="1" showErrorMessage="1" sqref="D41:D49 IZ41:IZ49 SV41:SV49 ACR41:ACR49 AMN41:AMN49 AWJ41:AWJ49 BGF41:BGF49 BQB41:BQB49 BZX41:BZX49 CJT41:CJT49 CTP41:CTP49 DDL41:DDL49 DNH41:DNH49 DXD41:DXD49 EGZ41:EGZ49 EQV41:EQV49 FAR41:FAR49 FKN41:FKN49 FUJ41:FUJ49 GEF41:GEF49 GOB41:GOB49 GXX41:GXX49 HHT41:HHT49 HRP41:HRP49 IBL41:IBL49 ILH41:ILH49 IVD41:IVD49 JEZ41:JEZ49 JOV41:JOV49 JYR41:JYR49 KIN41:KIN49 KSJ41:KSJ49 LCF41:LCF49 LMB41:LMB49 LVX41:LVX49 MFT41:MFT49 MPP41:MPP49 MZL41:MZL49 NJH41:NJH49 NTD41:NTD49 OCZ41:OCZ49 OMV41:OMV49 OWR41:OWR49 PGN41:PGN49 PQJ41:PQJ49 QAF41:QAF49 QKB41:QKB49 QTX41:QTX49 RDT41:RDT49 RNP41:RNP49 RXL41:RXL49 SHH41:SHH49 SRD41:SRD49 TAZ41:TAZ49 TKV41:TKV49 TUR41:TUR49 UEN41:UEN49 UOJ41:UOJ49 UYF41:UYF49 VIB41:VIB49 VRX41:VRX49 WBT41:WBT49 WLP41:WLP49 WVL41:WVL49 D65577:D65585 IZ65577:IZ65585 SV65577:SV65585 ACR65577:ACR65585 AMN65577:AMN65585 AWJ65577:AWJ65585 BGF65577:BGF65585 BQB65577:BQB65585 BZX65577:BZX65585 CJT65577:CJT65585 CTP65577:CTP65585 DDL65577:DDL65585 DNH65577:DNH65585 DXD65577:DXD65585 EGZ65577:EGZ65585 EQV65577:EQV65585 FAR65577:FAR65585 FKN65577:FKN65585 FUJ65577:FUJ65585 GEF65577:GEF65585 GOB65577:GOB65585 GXX65577:GXX65585 HHT65577:HHT65585 HRP65577:HRP65585 IBL65577:IBL65585 ILH65577:ILH65585 IVD65577:IVD65585 JEZ65577:JEZ65585 JOV65577:JOV65585 JYR65577:JYR65585 KIN65577:KIN65585 KSJ65577:KSJ65585 LCF65577:LCF65585 LMB65577:LMB65585 LVX65577:LVX65585 MFT65577:MFT65585 MPP65577:MPP65585 MZL65577:MZL65585 NJH65577:NJH65585 NTD65577:NTD65585 OCZ65577:OCZ65585 OMV65577:OMV65585 OWR65577:OWR65585 PGN65577:PGN65585 PQJ65577:PQJ65585 QAF65577:QAF65585 QKB65577:QKB65585 QTX65577:QTX65585 RDT65577:RDT65585 RNP65577:RNP65585 RXL65577:RXL65585 SHH65577:SHH65585 SRD65577:SRD65585 TAZ65577:TAZ65585 TKV65577:TKV65585 TUR65577:TUR65585 UEN65577:UEN65585 UOJ65577:UOJ65585 UYF65577:UYF65585 VIB65577:VIB65585 VRX65577:VRX65585 WBT65577:WBT65585 WLP65577:WLP65585 WVL65577:WVL65585 D131113:D131121 IZ131113:IZ131121 SV131113:SV131121 ACR131113:ACR131121 AMN131113:AMN131121 AWJ131113:AWJ131121 BGF131113:BGF131121 BQB131113:BQB131121 BZX131113:BZX131121 CJT131113:CJT131121 CTP131113:CTP131121 DDL131113:DDL131121 DNH131113:DNH131121 DXD131113:DXD131121 EGZ131113:EGZ131121 EQV131113:EQV131121 FAR131113:FAR131121 FKN131113:FKN131121 FUJ131113:FUJ131121 GEF131113:GEF131121 GOB131113:GOB131121 GXX131113:GXX131121 HHT131113:HHT131121 HRP131113:HRP131121 IBL131113:IBL131121 ILH131113:ILH131121 IVD131113:IVD131121 JEZ131113:JEZ131121 JOV131113:JOV131121 JYR131113:JYR131121 KIN131113:KIN131121 KSJ131113:KSJ131121 LCF131113:LCF131121 LMB131113:LMB131121 LVX131113:LVX131121 MFT131113:MFT131121 MPP131113:MPP131121 MZL131113:MZL131121 NJH131113:NJH131121 NTD131113:NTD131121 OCZ131113:OCZ131121 OMV131113:OMV131121 OWR131113:OWR131121 PGN131113:PGN131121 PQJ131113:PQJ131121 QAF131113:QAF131121 QKB131113:QKB131121 QTX131113:QTX131121 RDT131113:RDT131121 RNP131113:RNP131121 RXL131113:RXL131121 SHH131113:SHH131121 SRD131113:SRD131121 TAZ131113:TAZ131121 TKV131113:TKV131121 TUR131113:TUR131121 UEN131113:UEN131121 UOJ131113:UOJ131121 UYF131113:UYF131121 VIB131113:VIB131121 VRX131113:VRX131121 WBT131113:WBT131121 WLP131113:WLP131121 WVL131113:WVL131121 D196649:D196657 IZ196649:IZ196657 SV196649:SV196657 ACR196649:ACR196657 AMN196649:AMN196657 AWJ196649:AWJ196657 BGF196649:BGF196657 BQB196649:BQB196657 BZX196649:BZX196657 CJT196649:CJT196657 CTP196649:CTP196657 DDL196649:DDL196657 DNH196649:DNH196657 DXD196649:DXD196657 EGZ196649:EGZ196657 EQV196649:EQV196657 FAR196649:FAR196657 FKN196649:FKN196657 FUJ196649:FUJ196657 GEF196649:GEF196657 GOB196649:GOB196657 GXX196649:GXX196657 HHT196649:HHT196657 HRP196649:HRP196657 IBL196649:IBL196657 ILH196649:ILH196657 IVD196649:IVD196657 JEZ196649:JEZ196657 JOV196649:JOV196657 JYR196649:JYR196657 KIN196649:KIN196657 KSJ196649:KSJ196657 LCF196649:LCF196657 LMB196649:LMB196657 LVX196649:LVX196657 MFT196649:MFT196657 MPP196649:MPP196657 MZL196649:MZL196657 NJH196649:NJH196657 NTD196649:NTD196657 OCZ196649:OCZ196657 OMV196649:OMV196657 OWR196649:OWR196657 PGN196649:PGN196657 PQJ196649:PQJ196657 QAF196649:QAF196657 QKB196649:QKB196657 QTX196649:QTX196657 RDT196649:RDT196657 RNP196649:RNP196657 RXL196649:RXL196657 SHH196649:SHH196657 SRD196649:SRD196657 TAZ196649:TAZ196657 TKV196649:TKV196657 TUR196649:TUR196657 UEN196649:UEN196657 UOJ196649:UOJ196657 UYF196649:UYF196657 VIB196649:VIB196657 VRX196649:VRX196657 WBT196649:WBT196657 WLP196649:WLP196657 WVL196649:WVL196657 D262185:D262193 IZ262185:IZ262193 SV262185:SV262193 ACR262185:ACR262193 AMN262185:AMN262193 AWJ262185:AWJ262193 BGF262185:BGF262193 BQB262185:BQB262193 BZX262185:BZX262193 CJT262185:CJT262193 CTP262185:CTP262193 DDL262185:DDL262193 DNH262185:DNH262193 DXD262185:DXD262193 EGZ262185:EGZ262193 EQV262185:EQV262193 FAR262185:FAR262193 FKN262185:FKN262193 FUJ262185:FUJ262193 GEF262185:GEF262193 GOB262185:GOB262193 GXX262185:GXX262193 HHT262185:HHT262193 HRP262185:HRP262193 IBL262185:IBL262193 ILH262185:ILH262193 IVD262185:IVD262193 JEZ262185:JEZ262193 JOV262185:JOV262193 JYR262185:JYR262193 KIN262185:KIN262193 KSJ262185:KSJ262193 LCF262185:LCF262193 LMB262185:LMB262193 LVX262185:LVX262193 MFT262185:MFT262193 MPP262185:MPP262193 MZL262185:MZL262193 NJH262185:NJH262193 NTD262185:NTD262193 OCZ262185:OCZ262193 OMV262185:OMV262193 OWR262185:OWR262193 PGN262185:PGN262193 PQJ262185:PQJ262193 QAF262185:QAF262193 QKB262185:QKB262193 QTX262185:QTX262193 RDT262185:RDT262193 RNP262185:RNP262193 RXL262185:RXL262193 SHH262185:SHH262193 SRD262185:SRD262193 TAZ262185:TAZ262193 TKV262185:TKV262193 TUR262185:TUR262193 UEN262185:UEN262193 UOJ262185:UOJ262193 UYF262185:UYF262193 VIB262185:VIB262193 VRX262185:VRX262193 WBT262185:WBT262193 WLP262185:WLP262193 WVL262185:WVL262193 D327721:D327729 IZ327721:IZ327729 SV327721:SV327729 ACR327721:ACR327729 AMN327721:AMN327729 AWJ327721:AWJ327729 BGF327721:BGF327729 BQB327721:BQB327729 BZX327721:BZX327729 CJT327721:CJT327729 CTP327721:CTP327729 DDL327721:DDL327729 DNH327721:DNH327729 DXD327721:DXD327729 EGZ327721:EGZ327729 EQV327721:EQV327729 FAR327721:FAR327729 FKN327721:FKN327729 FUJ327721:FUJ327729 GEF327721:GEF327729 GOB327721:GOB327729 GXX327721:GXX327729 HHT327721:HHT327729 HRP327721:HRP327729 IBL327721:IBL327729 ILH327721:ILH327729 IVD327721:IVD327729 JEZ327721:JEZ327729 JOV327721:JOV327729 JYR327721:JYR327729 KIN327721:KIN327729 KSJ327721:KSJ327729 LCF327721:LCF327729 LMB327721:LMB327729 LVX327721:LVX327729 MFT327721:MFT327729 MPP327721:MPP327729 MZL327721:MZL327729 NJH327721:NJH327729 NTD327721:NTD327729 OCZ327721:OCZ327729 OMV327721:OMV327729 OWR327721:OWR327729 PGN327721:PGN327729 PQJ327721:PQJ327729 QAF327721:QAF327729 QKB327721:QKB327729 QTX327721:QTX327729 RDT327721:RDT327729 RNP327721:RNP327729 RXL327721:RXL327729 SHH327721:SHH327729 SRD327721:SRD327729 TAZ327721:TAZ327729 TKV327721:TKV327729 TUR327721:TUR327729 UEN327721:UEN327729 UOJ327721:UOJ327729 UYF327721:UYF327729 VIB327721:VIB327729 VRX327721:VRX327729 WBT327721:WBT327729 WLP327721:WLP327729 WVL327721:WVL327729 D393257:D393265 IZ393257:IZ393265 SV393257:SV393265 ACR393257:ACR393265 AMN393257:AMN393265 AWJ393257:AWJ393265 BGF393257:BGF393265 BQB393257:BQB393265 BZX393257:BZX393265 CJT393257:CJT393265 CTP393257:CTP393265 DDL393257:DDL393265 DNH393257:DNH393265 DXD393257:DXD393265 EGZ393257:EGZ393265 EQV393257:EQV393265 FAR393257:FAR393265 FKN393257:FKN393265 FUJ393257:FUJ393265 GEF393257:GEF393265 GOB393257:GOB393265 GXX393257:GXX393265 HHT393257:HHT393265 HRP393257:HRP393265 IBL393257:IBL393265 ILH393257:ILH393265 IVD393257:IVD393265 JEZ393257:JEZ393265 JOV393257:JOV393265 JYR393257:JYR393265 KIN393257:KIN393265 KSJ393257:KSJ393265 LCF393257:LCF393265 LMB393257:LMB393265 LVX393257:LVX393265 MFT393257:MFT393265 MPP393257:MPP393265 MZL393257:MZL393265 NJH393257:NJH393265 NTD393257:NTD393265 OCZ393257:OCZ393265 OMV393257:OMV393265 OWR393257:OWR393265 PGN393257:PGN393265 PQJ393257:PQJ393265 QAF393257:QAF393265 QKB393257:QKB393265 QTX393257:QTX393265 RDT393257:RDT393265 RNP393257:RNP393265 RXL393257:RXL393265 SHH393257:SHH393265 SRD393257:SRD393265 TAZ393257:TAZ393265 TKV393257:TKV393265 TUR393257:TUR393265 UEN393257:UEN393265 UOJ393257:UOJ393265 UYF393257:UYF393265 VIB393257:VIB393265 VRX393257:VRX393265 WBT393257:WBT393265 WLP393257:WLP393265 WVL393257:WVL393265 D458793:D458801 IZ458793:IZ458801 SV458793:SV458801 ACR458793:ACR458801 AMN458793:AMN458801 AWJ458793:AWJ458801 BGF458793:BGF458801 BQB458793:BQB458801 BZX458793:BZX458801 CJT458793:CJT458801 CTP458793:CTP458801 DDL458793:DDL458801 DNH458793:DNH458801 DXD458793:DXD458801 EGZ458793:EGZ458801 EQV458793:EQV458801 FAR458793:FAR458801 FKN458793:FKN458801 FUJ458793:FUJ458801 GEF458793:GEF458801 GOB458793:GOB458801 GXX458793:GXX458801 HHT458793:HHT458801 HRP458793:HRP458801 IBL458793:IBL458801 ILH458793:ILH458801 IVD458793:IVD458801 JEZ458793:JEZ458801 JOV458793:JOV458801 JYR458793:JYR458801 KIN458793:KIN458801 KSJ458793:KSJ458801 LCF458793:LCF458801 LMB458793:LMB458801 LVX458793:LVX458801 MFT458793:MFT458801 MPP458793:MPP458801 MZL458793:MZL458801 NJH458793:NJH458801 NTD458793:NTD458801 OCZ458793:OCZ458801 OMV458793:OMV458801 OWR458793:OWR458801 PGN458793:PGN458801 PQJ458793:PQJ458801 QAF458793:QAF458801 QKB458793:QKB458801 QTX458793:QTX458801 RDT458793:RDT458801 RNP458793:RNP458801 RXL458793:RXL458801 SHH458793:SHH458801 SRD458793:SRD458801 TAZ458793:TAZ458801 TKV458793:TKV458801 TUR458793:TUR458801 UEN458793:UEN458801 UOJ458793:UOJ458801 UYF458793:UYF458801 VIB458793:VIB458801 VRX458793:VRX458801 WBT458793:WBT458801 WLP458793:WLP458801 WVL458793:WVL458801 D524329:D524337 IZ524329:IZ524337 SV524329:SV524337 ACR524329:ACR524337 AMN524329:AMN524337 AWJ524329:AWJ524337 BGF524329:BGF524337 BQB524329:BQB524337 BZX524329:BZX524337 CJT524329:CJT524337 CTP524329:CTP524337 DDL524329:DDL524337 DNH524329:DNH524337 DXD524329:DXD524337 EGZ524329:EGZ524337 EQV524329:EQV524337 FAR524329:FAR524337 FKN524329:FKN524337 FUJ524329:FUJ524337 GEF524329:GEF524337 GOB524329:GOB524337 GXX524329:GXX524337 HHT524329:HHT524337 HRP524329:HRP524337 IBL524329:IBL524337 ILH524329:ILH524337 IVD524329:IVD524337 JEZ524329:JEZ524337 JOV524329:JOV524337 JYR524329:JYR524337 KIN524329:KIN524337 KSJ524329:KSJ524337 LCF524329:LCF524337 LMB524329:LMB524337 LVX524329:LVX524337 MFT524329:MFT524337 MPP524329:MPP524337 MZL524329:MZL524337 NJH524329:NJH524337 NTD524329:NTD524337 OCZ524329:OCZ524337 OMV524329:OMV524337 OWR524329:OWR524337 PGN524329:PGN524337 PQJ524329:PQJ524337 QAF524329:QAF524337 QKB524329:QKB524337 QTX524329:QTX524337 RDT524329:RDT524337 RNP524329:RNP524337 RXL524329:RXL524337 SHH524329:SHH524337 SRD524329:SRD524337 TAZ524329:TAZ524337 TKV524329:TKV524337 TUR524329:TUR524337 UEN524329:UEN524337 UOJ524329:UOJ524337 UYF524329:UYF524337 VIB524329:VIB524337 VRX524329:VRX524337 WBT524329:WBT524337 WLP524329:WLP524337 WVL524329:WVL524337 D589865:D589873 IZ589865:IZ589873 SV589865:SV589873 ACR589865:ACR589873 AMN589865:AMN589873 AWJ589865:AWJ589873 BGF589865:BGF589873 BQB589865:BQB589873 BZX589865:BZX589873 CJT589865:CJT589873 CTP589865:CTP589873 DDL589865:DDL589873 DNH589865:DNH589873 DXD589865:DXD589873 EGZ589865:EGZ589873 EQV589865:EQV589873 FAR589865:FAR589873 FKN589865:FKN589873 FUJ589865:FUJ589873 GEF589865:GEF589873 GOB589865:GOB589873 GXX589865:GXX589873 HHT589865:HHT589873 HRP589865:HRP589873 IBL589865:IBL589873 ILH589865:ILH589873 IVD589865:IVD589873 JEZ589865:JEZ589873 JOV589865:JOV589873 JYR589865:JYR589873 KIN589865:KIN589873 KSJ589865:KSJ589873 LCF589865:LCF589873 LMB589865:LMB589873 LVX589865:LVX589873 MFT589865:MFT589873 MPP589865:MPP589873 MZL589865:MZL589873 NJH589865:NJH589873 NTD589865:NTD589873 OCZ589865:OCZ589873 OMV589865:OMV589873 OWR589865:OWR589873 PGN589865:PGN589873 PQJ589865:PQJ589873 QAF589865:QAF589873 QKB589865:QKB589873 QTX589865:QTX589873 RDT589865:RDT589873 RNP589865:RNP589873 RXL589865:RXL589873 SHH589865:SHH589873 SRD589865:SRD589873 TAZ589865:TAZ589873 TKV589865:TKV589873 TUR589865:TUR589873 UEN589865:UEN589873 UOJ589865:UOJ589873 UYF589865:UYF589873 VIB589865:VIB589873 VRX589865:VRX589873 WBT589865:WBT589873 WLP589865:WLP589873 WVL589865:WVL589873 D655401:D655409 IZ655401:IZ655409 SV655401:SV655409 ACR655401:ACR655409 AMN655401:AMN655409 AWJ655401:AWJ655409 BGF655401:BGF655409 BQB655401:BQB655409 BZX655401:BZX655409 CJT655401:CJT655409 CTP655401:CTP655409 DDL655401:DDL655409 DNH655401:DNH655409 DXD655401:DXD655409 EGZ655401:EGZ655409 EQV655401:EQV655409 FAR655401:FAR655409 FKN655401:FKN655409 FUJ655401:FUJ655409 GEF655401:GEF655409 GOB655401:GOB655409 GXX655401:GXX655409 HHT655401:HHT655409 HRP655401:HRP655409 IBL655401:IBL655409 ILH655401:ILH655409 IVD655401:IVD655409 JEZ655401:JEZ655409 JOV655401:JOV655409 JYR655401:JYR655409 KIN655401:KIN655409 KSJ655401:KSJ655409 LCF655401:LCF655409 LMB655401:LMB655409 LVX655401:LVX655409 MFT655401:MFT655409 MPP655401:MPP655409 MZL655401:MZL655409 NJH655401:NJH655409 NTD655401:NTD655409 OCZ655401:OCZ655409 OMV655401:OMV655409 OWR655401:OWR655409 PGN655401:PGN655409 PQJ655401:PQJ655409 QAF655401:QAF655409 QKB655401:QKB655409 QTX655401:QTX655409 RDT655401:RDT655409 RNP655401:RNP655409 RXL655401:RXL655409 SHH655401:SHH655409 SRD655401:SRD655409 TAZ655401:TAZ655409 TKV655401:TKV655409 TUR655401:TUR655409 UEN655401:UEN655409 UOJ655401:UOJ655409 UYF655401:UYF655409 VIB655401:VIB655409 VRX655401:VRX655409 WBT655401:WBT655409 WLP655401:WLP655409 WVL655401:WVL655409 D720937:D720945 IZ720937:IZ720945 SV720937:SV720945 ACR720937:ACR720945 AMN720937:AMN720945 AWJ720937:AWJ720945 BGF720937:BGF720945 BQB720937:BQB720945 BZX720937:BZX720945 CJT720937:CJT720945 CTP720937:CTP720945 DDL720937:DDL720945 DNH720937:DNH720945 DXD720937:DXD720945 EGZ720937:EGZ720945 EQV720937:EQV720945 FAR720937:FAR720945 FKN720937:FKN720945 FUJ720937:FUJ720945 GEF720937:GEF720945 GOB720937:GOB720945 GXX720937:GXX720945 HHT720937:HHT720945 HRP720937:HRP720945 IBL720937:IBL720945 ILH720937:ILH720945 IVD720937:IVD720945 JEZ720937:JEZ720945 JOV720937:JOV720945 JYR720937:JYR720945 KIN720937:KIN720945 KSJ720937:KSJ720945 LCF720937:LCF720945 LMB720937:LMB720945 LVX720937:LVX720945 MFT720937:MFT720945 MPP720937:MPP720945 MZL720937:MZL720945 NJH720937:NJH720945 NTD720937:NTD720945 OCZ720937:OCZ720945 OMV720937:OMV720945 OWR720937:OWR720945 PGN720937:PGN720945 PQJ720937:PQJ720945 QAF720937:QAF720945 QKB720937:QKB720945 QTX720937:QTX720945 RDT720937:RDT720945 RNP720937:RNP720945 RXL720937:RXL720945 SHH720937:SHH720945 SRD720937:SRD720945 TAZ720937:TAZ720945 TKV720937:TKV720945 TUR720937:TUR720945 UEN720937:UEN720945 UOJ720937:UOJ720945 UYF720937:UYF720945 VIB720937:VIB720945 VRX720937:VRX720945 WBT720937:WBT720945 WLP720937:WLP720945 WVL720937:WVL720945 D786473:D786481 IZ786473:IZ786481 SV786473:SV786481 ACR786473:ACR786481 AMN786473:AMN786481 AWJ786473:AWJ786481 BGF786473:BGF786481 BQB786473:BQB786481 BZX786473:BZX786481 CJT786473:CJT786481 CTP786473:CTP786481 DDL786473:DDL786481 DNH786473:DNH786481 DXD786473:DXD786481 EGZ786473:EGZ786481 EQV786473:EQV786481 FAR786473:FAR786481 FKN786473:FKN786481 FUJ786473:FUJ786481 GEF786473:GEF786481 GOB786473:GOB786481 GXX786473:GXX786481 HHT786473:HHT786481 HRP786473:HRP786481 IBL786473:IBL786481 ILH786473:ILH786481 IVD786473:IVD786481 JEZ786473:JEZ786481 JOV786473:JOV786481 JYR786473:JYR786481 KIN786473:KIN786481 KSJ786473:KSJ786481 LCF786473:LCF786481 LMB786473:LMB786481 LVX786473:LVX786481 MFT786473:MFT786481 MPP786473:MPP786481 MZL786473:MZL786481 NJH786473:NJH786481 NTD786473:NTD786481 OCZ786473:OCZ786481 OMV786473:OMV786481 OWR786473:OWR786481 PGN786473:PGN786481 PQJ786473:PQJ786481 QAF786473:QAF786481 QKB786473:QKB786481 QTX786473:QTX786481 RDT786473:RDT786481 RNP786473:RNP786481 RXL786473:RXL786481 SHH786473:SHH786481 SRD786473:SRD786481 TAZ786473:TAZ786481 TKV786473:TKV786481 TUR786473:TUR786481 UEN786473:UEN786481 UOJ786473:UOJ786481 UYF786473:UYF786481 VIB786473:VIB786481 VRX786473:VRX786481 WBT786473:WBT786481 WLP786473:WLP786481 WVL786473:WVL786481 D852009:D852017 IZ852009:IZ852017 SV852009:SV852017 ACR852009:ACR852017 AMN852009:AMN852017 AWJ852009:AWJ852017 BGF852009:BGF852017 BQB852009:BQB852017 BZX852009:BZX852017 CJT852009:CJT852017 CTP852009:CTP852017 DDL852009:DDL852017 DNH852009:DNH852017 DXD852009:DXD852017 EGZ852009:EGZ852017 EQV852009:EQV852017 FAR852009:FAR852017 FKN852009:FKN852017 FUJ852009:FUJ852017 GEF852009:GEF852017 GOB852009:GOB852017 GXX852009:GXX852017 HHT852009:HHT852017 HRP852009:HRP852017 IBL852009:IBL852017 ILH852009:ILH852017 IVD852009:IVD852017 JEZ852009:JEZ852017 JOV852009:JOV852017 JYR852009:JYR852017 KIN852009:KIN852017 KSJ852009:KSJ852017 LCF852009:LCF852017 LMB852009:LMB852017 LVX852009:LVX852017 MFT852009:MFT852017 MPP852009:MPP852017 MZL852009:MZL852017 NJH852009:NJH852017 NTD852009:NTD852017 OCZ852009:OCZ852017 OMV852009:OMV852017 OWR852009:OWR852017 PGN852009:PGN852017 PQJ852009:PQJ852017 QAF852009:QAF852017 QKB852009:QKB852017 QTX852009:QTX852017 RDT852009:RDT852017 RNP852009:RNP852017 RXL852009:RXL852017 SHH852009:SHH852017 SRD852009:SRD852017 TAZ852009:TAZ852017 TKV852009:TKV852017 TUR852009:TUR852017 UEN852009:UEN852017 UOJ852009:UOJ852017 UYF852009:UYF852017 VIB852009:VIB852017 VRX852009:VRX852017 WBT852009:WBT852017 WLP852009:WLP852017 WVL852009:WVL852017 D917545:D917553 IZ917545:IZ917553 SV917545:SV917553 ACR917545:ACR917553 AMN917545:AMN917553 AWJ917545:AWJ917553 BGF917545:BGF917553 BQB917545:BQB917553 BZX917545:BZX917553 CJT917545:CJT917553 CTP917545:CTP917553 DDL917545:DDL917553 DNH917545:DNH917553 DXD917545:DXD917553 EGZ917545:EGZ917553 EQV917545:EQV917553 FAR917545:FAR917553 FKN917545:FKN917553 FUJ917545:FUJ917553 GEF917545:GEF917553 GOB917545:GOB917553 GXX917545:GXX917553 HHT917545:HHT917553 HRP917545:HRP917553 IBL917545:IBL917553 ILH917545:ILH917553 IVD917545:IVD917553 JEZ917545:JEZ917553 JOV917545:JOV917553 JYR917545:JYR917553 KIN917545:KIN917553 KSJ917545:KSJ917553 LCF917545:LCF917553 LMB917545:LMB917553 LVX917545:LVX917553 MFT917545:MFT917553 MPP917545:MPP917553 MZL917545:MZL917553 NJH917545:NJH917553 NTD917545:NTD917553 OCZ917545:OCZ917553 OMV917545:OMV917553 OWR917545:OWR917553 PGN917545:PGN917553 PQJ917545:PQJ917553 QAF917545:QAF917553 QKB917545:QKB917553 QTX917545:QTX917553 RDT917545:RDT917553 RNP917545:RNP917553 RXL917545:RXL917553 SHH917545:SHH917553 SRD917545:SRD917553 TAZ917545:TAZ917553 TKV917545:TKV917553 TUR917545:TUR917553 UEN917545:UEN917553 UOJ917545:UOJ917553 UYF917545:UYF917553 VIB917545:VIB917553 VRX917545:VRX917553 WBT917545:WBT917553 WLP917545:WLP917553 WVL917545:WVL917553 D983081:D983089 IZ983081:IZ983089 SV983081:SV983089 ACR983081:ACR983089 AMN983081:AMN983089 AWJ983081:AWJ983089 BGF983081:BGF983089 BQB983081:BQB983089 BZX983081:BZX983089 CJT983081:CJT983089 CTP983081:CTP983089 DDL983081:DDL983089 DNH983081:DNH983089 DXD983081:DXD983089 EGZ983081:EGZ983089 EQV983081:EQV983089 FAR983081:FAR983089 FKN983081:FKN983089 FUJ983081:FUJ983089 GEF983081:GEF983089 GOB983081:GOB983089 GXX983081:GXX983089 HHT983081:HHT983089 HRP983081:HRP983089 IBL983081:IBL983089 ILH983081:ILH983089 IVD983081:IVD983089 JEZ983081:JEZ983089 JOV983081:JOV983089 JYR983081:JYR983089 KIN983081:KIN983089 KSJ983081:KSJ983089 LCF983081:LCF983089 LMB983081:LMB983089 LVX983081:LVX983089 MFT983081:MFT983089 MPP983081:MPP983089 MZL983081:MZL983089 NJH983081:NJH983089 NTD983081:NTD983089 OCZ983081:OCZ983089 OMV983081:OMV983089 OWR983081:OWR983089 PGN983081:PGN983089 PQJ983081:PQJ983089 QAF983081:QAF983089 QKB983081:QKB983089 QTX983081:QTX983089 RDT983081:RDT983089 RNP983081:RNP983089 RXL983081:RXL983089 SHH983081:SHH983089 SRD983081:SRD983089 TAZ983081:TAZ983089 TKV983081:TKV983089 TUR983081:TUR983089 UEN983081:UEN983089 UOJ983081:UOJ983089 UYF983081:UYF983089 VIB983081:VIB983089 VRX983081:VRX983089 WBT983081:WBT983089 WLP983081:WLP983089 WVL983081:WVL983089" xr:uid="{00000000-0002-0000-0200-000000000000}">
      <formula1>INDIRECT($F41)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5"/>
  <sheetViews>
    <sheetView topLeftCell="A4" workbookViewId="0">
      <selection activeCell="D37" sqref="D37"/>
    </sheetView>
  </sheetViews>
  <sheetFormatPr baseColWidth="10" defaultRowHeight="15"/>
  <cols>
    <col min="1" max="1" width="11.85546875" style="20" customWidth="1"/>
    <col min="2" max="2" width="22" style="340" customWidth="1"/>
    <col min="3" max="3" width="33.85546875" style="13" customWidth="1"/>
    <col min="4" max="4" width="28.85546875" style="20" customWidth="1"/>
    <col min="5" max="5" width="25.7109375" style="20" customWidth="1"/>
    <col min="6" max="6" width="2.85546875" style="373" customWidth="1"/>
    <col min="7" max="21" width="2.28515625" style="20" customWidth="1"/>
    <col min="22" max="46" width="2" style="20" customWidth="1"/>
    <col min="47" max="54" width="2.28515625" style="20" customWidth="1"/>
    <col min="55" max="55" width="17.85546875" style="24" customWidth="1"/>
    <col min="56" max="56" width="14.28515625" style="341" hidden="1" customWidth="1"/>
    <col min="57" max="57" width="81.28515625" style="342" hidden="1" customWidth="1"/>
    <col min="58" max="16384" width="11.42578125" style="20"/>
  </cols>
  <sheetData>
    <row r="1" spans="1:57" ht="23.25">
      <c r="A1" s="860" t="s">
        <v>0</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c r="AV1" s="860"/>
      <c r="AW1" s="860"/>
      <c r="AX1" s="860"/>
      <c r="AY1" s="860"/>
      <c r="AZ1" s="860"/>
      <c r="BA1" s="860"/>
      <c r="BB1" s="860"/>
      <c r="BC1" s="860"/>
    </row>
    <row r="2" spans="1:57" ht="18">
      <c r="A2" s="861" t="s">
        <v>833</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row>
    <row r="3" spans="1:57" ht="15.75">
      <c r="A3" s="862"/>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c r="BD3" s="862"/>
      <c r="BE3" s="862"/>
    </row>
    <row r="4" spans="1:57">
      <c r="A4" s="863"/>
      <c r="B4" s="863"/>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863"/>
      <c r="AZ4" s="863"/>
      <c r="BA4" s="863"/>
      <c r="BB4" s="863"/>
      <c r="BC4" s="863"/>
    </row>
    <row r="5" spans="1:57" s="21" customFormat="1" ht="32.25" thickBot="1">
      <c r="A5" s="343" t="s">
        <v>145</v>
      </c>
      <c r="B5" s="343" t="s">
        <v>146</v>
      </c>
      <c r="C5" s="343" t="s">
        <v>76</v>
      </c>
      <c r="D5" s="343" t="s">
        <v>77</v>
      </c>
      <c r="E5" s="864" t="s">
        <v>834</v>
      </c>
      <c r="F5" s="864"/>
      <c r="G5" s="856" t="s">
        <v>147</v>
      </c>
      <c r="H5" s="857"/>
      <c r="I5" s="857"/>
      <c r="J5" s="858"/>
      <c r="K5" s="856" t="s">
        <v>148</v>
      </c>
      <c r="L5" s="857"/>
      <c r="M5" s="857"/>
      <c r="N5" s="858"/>
      <c r="O5" s="856" t="s">
        <v>149</v>
      </c>
      <c r="P5" s="857"/>
      <c r="Q5" s="857"/>
      <c r="R5" s="858"/>
      <c r="S5" s="856" t="s">
        <v>150</v>
      </c>
      <c r="T5" s="857"/>
      <c r="U5" s="857"/>
      <c r="V5" s="858"/>
      <c r="W5" s="856" t="s">
        <v>151</v>
      </c>
      <c r="X5" s="857"/>
      <c r="Y5" s="857"/>
      <c r="Z5" s="858"/>
      <c r="AA5" s="856" t="s">
        <v>152</v>
      </c>
      <c r="AB5" s="857"/>
      <c r="AC5" s="857"/>
      <c r="AD5" s="858"/>
      <c r="AE5" s="856" t="s">
        <v>153</v>
      </c>
      <c r="AF5" s="857"/>
      <c r="AG5" s="857"/>
      <c r="AH5" s="858"/>
      <c r="AI5" s="856" t="s">
        <v>154</v>
      </c>
      <c r="AJ5" s="857"/>
      <c r="AK5" s="857"/>
      <c r="AL5" s="858"/>
      <c r="AM5" s="856" t="s">
        <v>155</v>
      </c>
      <c r="AN5" s="857"/>
      <c r="AO5" s="857"/>
      <c r="AP5" s="858"/>
      <c r="AQ5" s="856" t="s">
        <v>156</v>
      </c>
      <c r="AR5" s="857"/>
      <c r="AS5" s="857"/>
      <c r="AT5" s="858"/>
      <c r="AU5" s="856" t="s">
        <v>157</v>
      </c>
      <c r="AV5" s="857"/>
      <c r="AW5" s="857"/>
      <c r="AX5" s="858"/>
      <c r="AY5" s="856" t="s">
        <v>158</v>
      </c>
      <c r="AZ5" s="857"/>
      <c r="BA5" s="857"/>
      <c r="BB5" s="857"/>
      <c r="BC5" s="343" t="s">
        <v>159</v>
      </c>
      <c r="BD5" s="344" t="s">
        <v>835</v>
      </c>
      <c r="BE5" s="345" t="s">
        <v>836</v>
      </c>
    </row>
    <row r="6" spans="1:57" s="349" customFormat="1" ht="81" customHeight="1" thickTop="1">
      <c r="A6" s="848">
        <v>1</v>
      </c>
      <c r="B6" s="850" t="s">
        <v>837</v>
      </c>
      <c r="C6" s="852" t="s">
        <v>838</v>
      </c>
      <c r="D6" s="852" t="s">
        <v>995</v>
      </c>
      <c r="E6" s="852" t="s">
        <v>839</v>
      </c>
      <c r="F6" s="346" t="s">
        <v>160</v>
      </c>
      <c r="G6" s="347"/>
      <c r="H6" s="347"/>
      <c r="I6" s="347"/>
      <c r="J6" s="347"/>
      <c r="K6" s="348"/>
      <c r="L6" s="348"/>
      <c r="M6" s="348"/>
      <c r="N6" s="348"/>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854" t="s">
        <v>161</v>
      </c>
      <c r="BD6" s="845">
        <v>0</v>
      </c>
      <c r="BE6" s="859"/>
    </row>
    <row r="7" spans="1:57" s="349" customFormat="1" ht="81" customHeight="1">
      <c r="A7" s="849"/>
      <c r="B7" s="851"/>
      <c r="C7" s="853"/>
      <c r="D7" s="853"/>
      <c r="E7" s="853"/>
      <c r="F7" s="350" t="s">
        <v>162</v>
      </c>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854"/>
      <c r="BD7" s="855"/>
      <c r="BE7" s="847"/>
    </row>
    <row r="8" spans="1:57" s="349" customFormat="1" ht="36" customHeight="1">
      <c r="A8" s="848">
        <v>2</v>
      </c>
      <c r="B8" s="850" t="s">
        <v>840</v>
      </c>
      <c r="C8" s="852" t="s">
        <v>996</v>
      </c>
      <c r="D8" s="852" t="s">
        <v>163</v>
      </c>
      <c r="E8" s="852" t="s">
        <v>841</v>
      </c>
      <c r="F8" s="346" t="s">
        <v>160</v>
      </c>
      <c r="G8" s="347"/>
      <c r="H8" s="347"/>
      <c r="I8" s="347"/>
      <c r="J8" s="347"/>
      <c r="K8" s="348"/>
      <c r="L8" s="348"/>
      <c r="M8" s="348"/>
      <c r="N8" s="348"/>
      <c r="O8" s="351"/>
      <c r="P8" s="351"/>
      <c r="Q8" s="351"/>
      <c r="R8" s="351"/>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854" t="s">
        <v>161</v>
      </c>
      <c r="BD8" s="845">
        <v>0</v>
      </c>
      <c r="BE8" s="847"/>
    </row>
    <row r="9" spans="1:57" s="349" customFormat="1" ht="36" customHeight="1">
      <c r="A9" s="849"/>
      <c r="B9" s="851"/>
      <c r="C9" s="853"/>
      <c r="D9" s="853"/>
      <c r="E9" s="853"/>
      <c r="F9" s="350" t="s">
        <v>162</v>
      </c>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854"/>
      <c r="BD9" s="855"/>
      <c r="BE9" s="847"/>
    </row>
    <row r="10" spans="1:57" s="349" customFormat="1" ht="55.5" customHeight="1">
      <c r="A10" s="848">
        <v>3</v>
      </c>
      <c r="B10" s="850" t="s">
        <v>842</v>
      </c>
      <c r="C10" s="852" t="s">
        <v>843</v>
      </c>
      <c r="D10" s="852" t="s">
        <v>844</v>
      </c>
      <c r="E10" s="852" t="s">
        <v>845</v>
      </c>
      <c r="F10" s="346" t="s">
        <v>160</v>
      </c>
      <c r="G10" s="347"/>
      <c r="H10" s="347"/>
      <c r="I10" s="347"/>
      <c r="J10" s="347"/>
      <c r="K10" s="347"/>
      <c r="L10" s="347"/>
      <c r="M10" s="347"/>
      <c r="N10" s="347"/>
      <c r="O10" s="348"/>
      <c r="P10" s="348"/>
      <c r="Q10" s="348"/>
      <c r="R10" s="348"/>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854" t="s">
        <v>846</v>
      </c>
      <c r="BD10" s="845">
        <v>0</v>
      </c>
      <c r="BE10" s="847"/>
    </row>
    <row r="11" spans="1:57" s="349" customFormat="1" ht="55.5" customHeight="1">
      <c r="A11" s="849"/>
      <c r="B11" s="851"/>
      <c r="C11" s="853"/>
      <c r="D11" s="853"/>
      <c r="E11" s="853"/>
      <c r="F11" s="350" t="s">
        <v>162</v>
      </c>
      <c r="G11" s="347"/>
      <c r="H11" s="347"/>
      <c r="I11" s="347"/>
      <c r="J11" s="352"/>
      <c r="K11" s="352"/>
      <c r="L11" s="352"/>
      <c r="M11" s="352"/>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854"/>
      <c r="BD11" s="855"/>
      <c r="BE11" s="847"/>
    </row>
    <row r="12" spans="1:57" ht="36" customHeight="1">
      <c r="A12" s="848">
        <v>4</v>
      </c>
      <c r="B12" s="850" t="s">
        <v>847</v>
      </c>
      <c r="C12" s="852" t="s">
        <v>164</v>
      </c>
      <c r="D12" s="852" t="s">
        <v>165</v>
      </c>
      <c r="E12" s="852" t="s">
        <v>848</v>
      </c>
      <c r="F12" s="346" t="s">
        <v>160</v>
      </c>
      <c r="G12" s="353"/>
      <c r="H12" s="353"/>
      <c r="I12" s="353"/>
      <c r="J12" s="353"/>
      <c r="K12" s="353"/>
      <c r="L12" s="353"/>
      <c r="M12" s="353"/>
      <c r="N12" s="353"/>
      <c r="O12" s="348"/>
      <c r="P12" s="348"/>
      <c r="Q12" s="348"/>
      <c r="R12" s="348"/>
      <c r="S12" s="348"/>
      <c r="T12" s="348"/>
      <c r="U12" s="348"/>
      <c r="V12" s="348"/>
      <c r="W12" s="348"/>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854" t="s">
        <v>161</v>
      </c>
      <c r="BD12" s="845">
        <v>0</v>
      </c>
      <c r="BE12" s="847"/>
    </row>
    <row r="13" spans="1:57" ht="36" customHeight="1">
      <c r="A13" s="849"/>
      <c r="B13" s="851"/>
      <c r="C13" s="853"/>
      <c r="D13" s="853"/>
      <c r="E13" s="853"/>
      <c r="F13" s="350" t="s">
        <v>162</v>
      </c>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1"/>
      <c r="AF13" s="351"/>
      <c r="AG13" s="351"/>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854"/>
      <c r="BD13" s="855"/>
      <c r="BE13" s="847"/>
    </row>
    <row r="14" spans="1:57" ht="36" customHeight="1">
      <c r="A14" s="848">
        <v>5</v>
      </c>
      <c r="B14" s="850" t="s">
        <v>849</v>
      </c>
      <c r="C14" s="852" t="s">
        <v>166</v>
      </c>
      <c r="D14" s="852" t="s">
        <v>850</v>
      </c>
      <c r="E14" s="852" t="s">
        <v>851</v>
      </c>
      <c r="F14" s="346" t="s">
        <v>160</v>
      </c>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854" t="s">
        <v>167</v>
      </c>
      <c r="BD14" s="845">
        <v>0</v>
      </c>
      <c r="BE14" s="847"/>
    </row>
    <row r="15" spans="1:57" ht="36" customHeight="1">
      <c r="A15" s="849"/>
      <c r="B15" s="851"/>
      <c r="C15" s="853"/>
      <c r="D15" s="853"/>
      <c r="E15" s="853"/>
      <c r="F15" s="346" t="s">
        <v>162</v>
      </c>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854"/>
      <c r="BD15" s="846"/>
      <c r="BE15" s="847"/>
    </row>
    <row r="16" spans="1:57" s="355" customFormat="1" ht="36" customHeight="1">
      <c r="A16" s="848">
        <v>6</v>
      </c>
      <c r="B16" s="850" t="s">
        <v>852</v>
      </c>
      <c r="C16" s="852" t="s">
        <v>168</v>
      </c>
      <c r="D16" s="852" t="s">
        <v>169</v>
      </c>
      <c r="E16" s="852" t="s">
        <v>853</v>
      </c>
      <c r="F16" s="346" t="s">
        <v>160</v>
      </c>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854" t="s">
        <v>170</v>
      </c>
      <c r="BD16" s="845">
        <v>0</v>
      </c>
      <c r="BE16" s="847"/>
    </row>
    <row r="17" spans="1:57" s="355" customFormat="1" ht="36" customHeight="1">
      <c r="A17" s="849"/>
      <c r="B17" s="851"/>
      <c r="C17" s="853"/>
      <c r="D17" s="853"/>
      <c r="E17" s="853"/>
      <c r="F17" s="346" t="s">
        <v>162</v>
      </c>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854"/>
      <c r="BD17" s="846"/>
      <c r="BE17" s="847"/>
    </row>
    <row r="18" spans="1:57" s="355" customFormat="1" ht="36" customHeight="1">
      <c r="A18" s="848">
        <v>7</v>
      </c>
      <c r="B18" s="850" t="s">
        <v>854</v>
      </c>
      <c r="C18" s="852" t="s">
        <v>172</v>
      </c>
      <c r="D18" s="852" t="s">
        <v>173</v>
      </c>
      <c r="E18" s="852" t="s">
        <v>855</v>
      </c>
      <c r="F18" s="346" t="s">
        <v>160</v>
      </c>
      <c r="G18" s="353"/>
      <c r="H18" s="353"/>
      <c r="I18" s="353"/>
      <c r="J18" s="353"/>
      <c r="K18" s="353"/>
      <c r="L18" s="353"/>
      <c r="M18" s="348"/>
      <c r="N18" s="348"/>
      <c r="O18" s="353"/>
      <c r="P18" s="353"/>
      <c r="Q18" s="353"/>
      <c r="R18" s="353"/>
      <c r="S18" s="353"/>
      <c r="T18" s="353"/>
      <c r="U18" s="353"/>
      <c r="V18" s="353"/>
      <c r="W18" s="353"/>
      <c r="X18" s="353"/>
      <c r="Y18" s="353"/>
      <c r="Z18" s="353"/>
      <c r="AA18" s="348"/>
      <c r="AB18" s="348"/>
      <c r="AC18" s="348"/>
      <c r="AD18" s="348"/>
      <c r="AE18" s="353"/>
      <c r="AF18" s="353"/>
      <c r="AG18" s="353"/>
      <c r="AH18" s="353"/>
      <c r="AI18" s="353"/>
      <c r="AJ18" s="353"/>
      <c r="AK18" s="353"/>
      <c r="AL18" s="353"/>
      <c r="AM18" s="353"/>
      <c r="AN18" s="353"/>
      <c r="AO18" s="353"/>
      <c r="AP18" s="353"/>
      <c r="AQ18" s="353"/>
      <c r="AR18" s="353"/>
      <c r="AS18" s="353"/>
      <c r="AT18" s="353"/>
      <c r="AU18" s="353"/>
      <c r="AV18" s="353"/>
      <c r="AW18" s="353"/>
      <c r="AX18" s="353"/>
      <c r="AY18" s="348"/>
      <c r="AZ18" s="348"/>
      <c r="BA18" s="348"/>
      <c r="BB18" s="348"/>
      <c r="BC18" s="854" t="s">
        <v>856</v>
      </c>
      <c r="BD18" s="845">
        <v>0</v>
      </c>
      <c r="BE18" s="852"/>
    </row>
    <row r="19" spans="1:57" s="355" customFormat="1" ht="36" customHeight="1">
      <c r="A19" s="849"/>
      <c r="B19" s="851"/>
      <c r="C19" s="853"/>
      <c r="D19" s="853"/>
      <c r="E19" s="853"/>
      <c r="F19" s="350" t="s">
        <v>162</v>
      </c>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53"/>
      <c r="BC19" s="854"/>
      <c r="BD19" s="846"/>
      <c r="BE19" s="853"/>
    </row>
    <row r="20" spans="1:57" s="361" customFormat="1" ht="12.75">
      <c r="A20" s="843"/>
      <c r="B20" s="843"/>
      <c r="C20" s="843"/>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7"/>
      <c r="AM20" s="357"/>
      <c r="AN20" s="357"/>
      <c r="AO20" s="357"/>
      <c r="AP20" s="357"/>
      <c r="AQ20" s="357"/>
      <c r="AR20" s="357"/>
      <c r="AS20" s="357"/>
      <c r="AT20" s="357"/>
      <c r="AU20" s="357"/>
      <c r="AV20" s="357"/>
      <c r="AW20" s="357"/>
      <c r="AX20" s="357"/>
      <c r="AY20" s="357"/>
      <c r="AZ20" s="357"/>
      <c r="BA20" s="357"/>
      <c r="BB20" s="357"/>
      <c r="BC20" s="358"/>
      <c r="BD20" s="359"/>
      <c r="BE20" s="360"/>
    </row>
    <row r="21" spans="1:57" ht="15.75">
      <c r="A21" s="843" t="s">
        <v>857</v>
      </c>
      <c r="B21" s="843"/>
      <c r="C21" s="843"/>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844"/>
      <c r="AM21" s="844"/>
      <c r="AN21" s="844"/>
      <c r="AO21" s="844"/>
      <c r="AP21" s="844"/>
      <c r="AQ21" s="844"/>
      <c r="AR21" s="844"/>
      <c r="AS21" s="844"/>
      <c r="AT21" s="844"/>
      <c r="AU21" s="844"/>
      <c r="AV21" s="844"/>
      <c r="AW21" s="844"/>
      <c r="AX21" s="844"/>
      <c r="AY21" s="844"/>
      <c r="AZ21" s="844"/>
      <c r="BA21" s="844"/>
      <c r="BB21" s="844"/>
      <c r="BC21" s="363"/>
      <c r="BD21" s="364"/>
      <c r="BE21" s="365"/>
    </row>
    <row r="22" spans="1:57">
      <c r="A22" s="374" t="s">
        <v>174</v>
      </c>
      <c r="B22" s="374"/>
      <c r="C22" s="374"/>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6"/>
      <c r="BD22" s="367"/>
      <c r="BE22" s="368"/>
    </row>
    <row r="23" spans="1:57">
      <c r="A23" s="374" t="s">
        <v>175</v>
      </c>
      <c r="B23" s="374"/>
      <c r="C23" s="374"/>
      <c r="D23" s="362"/>
      <c r="E23" s="362"/>
      <c r="F23" s="371"/>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72"/>
      <c r="BD23" s="367"/>
      <c r="BE23" s="368"/>
    </row>
    <row r="24" spans="1:57">
      <c r="A24" s="362"/>
      <c r="B24" s="369"/>
      <c r="C24" s="370"/>
      <c r="D24" s="362"/>
      <c r="E24" s="362"/>
      <c r="F24" s="371"/>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72"/>
      <c r="BD24" s="367"/>
      <c r="BE24" s="368"/>
    </row>
    <row r="25" spans="1:57">
      <c r="A25" s="362"/>
      <c r="B25" s="369"/>
      <c r="C25" s="370"/>
      <c r="D25" s="362"/>
      <c r="E25" s="362"/>
      <c r="F25" s="371"/>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72"/>
      <c r="BD25" s="367"/>
      <c r="BE25" s="368"/>
    </row>
  </sheetData>
  <mergeCells count="76">
    <mergeCell ref="AQ5:AT5"/>
    <mergeCell ref="E6:E7"/>
    <mergeCell ref="A1:BC1"/>
    <mergeCell ref="A2:BE2"/>
    <mergeCell ref="A3:BE3"/>
    <mergeCell ref="A4:BC4"/>
    <mergeCell ref="E5:F5"/>
    <mergeCell ref="G5:J5"/>
    <mergeCell ref="K5:N5"/>
    <mergeCell ref="O5:R5"/>
    <mergeCell ref="S5:V5"/>
    <mergeCell ref="W5:Z5"/>
    <mergeCell ref="AY5:BB5"/>
    <mergeCell ref="AA5:AD5"/>
    <mergeCell ref="AE5:AH5"/>
    <mergeCell ref="AI5:AL5"/>
    <mergeCell ref="AM5:AP5"/>
    <mergeCell ref="AU5:AX5"/>
    <mergeCell ref="BC6:BC7"/>
    <mergeCell ref="BD6:BD7"/>
    <mergeCell ref="BE6:BE7"/>
    <mergeCell ref="A8:A9"/>
    <mergeCell ref="B8:B9"/>
    <mergeCell ref="C8:C9"/>
    <mergeCell ref="D8:D9"/>
    <mergeCell ref="E8:E9"/>
    <mergeCell ref="BC8:BC9"/>
    <mergeCell ref="BD8:BD9"/>
    <mergeCell ref="BE8:BE9"/>
    <mergeCell ref="A6:A7"/>
    <mergeCell ref="B6:B7"/>
    <mergeCell ref="C6:C7"/>
    <mergeCell ref="D6:D7"/>
    <mergeCell ref="BC10:BC11"/>
    <mergeCell ref="BD10:BD11"/>
    <mergeCell ref="BE10:BE11"/>
    <mergeCell ref="A12:A13"/>
    <mergeCell ref="B12:B13"/>
    <mergeCell ref="C12:C13"/>
    <mergeCell ref="D12:D13"/>
    <mergeCell ref="E12:E13"/>
    <mergeCell ref="A10:A11"/>
    <mergeCell ref="B10:B11"/>
    <mergeCell ref="C10:C11"/>
    <mergeCell ref="D10:D11"/>
    <mergeCell ref="E10:E11"/>
    <mergeCell ref="A14:A15"/>
    <mergeCell ref="B14:B15"/>
    <mergeCell ref="C14:C15"/>
    <mergeCell ref="D14:D15"/>
    <mergeCell ref="E14:E15"/>
    <mergeCell ref="D16:D17"/>
    <mergeCell ref="E16:E17"/>
    <mergeCell ref="BC16:BC17"/>
    <mergeCell ref="BD12:BD13"/>
    <mergeCell ref="BE12:BE13"/>
    <mergeCell ref="BC14:BC15"/>
    <mergeCell ref="BD14:BD15"/>
    <mergeCell ref="BE14:BE15"/>
    <mergeCell ref="BC12:BC13"/>
    <mergeCell ref="A20:C20"/>
    <mergeCell ref="A21:C21"/>
    <mergeCell ref="AL21:BB21"/>
    <mergeCell ref="BD16:BD17"/>
    <mergeCell ref="BE16:BE17"/>
    <mergeCell ref="A18:A19"/>
    <mergeCell ref="B18:B19"/>
    <mergeCell ref="C18:C19"/>
    <mergeCell ref="D18:D19"/>
    <mergeCell ref="E18:E19"/>
    <mergeCell ref="BC18:BC19"/>
    <mergeCell ref="BD18:BD19"/>
    <mergeCell ref="BE18:BE19"/>
    <mergeCell ref="A16:A17"/>
    <mergeCell ref="B16:B17"/>
    <mergeCell ref="C16:C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33"/>
  <sheetViews>
    <sheetView topLeftCell="A100" workbookViewId="0">
      <selection activeCell="D37" sqref="D37"/>
    </sheetView>
  </sheetViews>
  <sheetFormatPr baseColWidth="10" defaultColWidth="27.42578125" defaultRowHeight="14.25"/>
  <cols>
    <col min="1" max="1" width="82.28515625" style="662" bestFit="1" customWidth="1"/>
    <col min="2" max="2" width="45.140625" style="663" bestFit="1" customWidth="1"/>
    <col min="3" max="3" width="71.85546875" style="663" hidden="1" customWidth="1"/>
    <col min="4" max="4" width="65.5703125" style="663" hidden="1" customWidth="1"/>
    <col min="5" max="5" width="43.42578125" style="663" hidden="1" customWidth="1"/>
    <col min="6" max="6" width="67.85546875" style="663" hidden="1" customWidth="1"/>
    <col min="7" max="7" width="33.42578125" style="663" hidden="1" customWidth="1"/>
    <col min="8" max="8" width="32.7109375" style="663" hidden="1" customWidth="1"/>
    <col min="9" max="9" width="29.85546875" style="664" bestFit="1" customWidth="1"/>
    <col min="10" max="10" width="48.42578125" style="664" hidden="1" customWidth="1"/>
    <col min="11" max="11" width="24.42578125" style="663" customWidth="1"/>
    <col min="12" max="12" width="28.140625" style="663" customWidth="1"/>
    <col min="13" max="13" width="47.5703125" style="663" bestFit="1" customWidth="1"/>
    <col min="14" max="14" width="27.42578125" style="663"/>
    <col min="15" max="16" width="27.42578125" style="380"/>
    <col min="17" max="17" width="27.5703125" style="380" bestFit="1" customWidth="1"/>
    <col min="18" max="16384" width="27.42578125" style="380"/>
  </cols>
  <sheetData>
    <row r="1" spans="1:18" s="150" customFormat="1" ht="28.5" customHeight="1">
      <c r="A1" s="869" t="s">
        <v>0</v>
      </c>
      <c r="B1" s="869"/>
      <c r="C1" s="869"/>
      <c r="D1" s="869"/>
      <c r="E1" s="869"/>
      <c r="F1" s="869"/>
      <c r="G1" s="869"/>
      <c r="H1" s="869"/>
      <c r="I1" s="869"/>
      <c r="J1" s="869"/>
      <c r="K1" s="869"/>
      <c r="L1" s="869"/>
      <c r="M1" s="869"/>
      <c r="N1" s="660"/>
      <c r="O1" s="660"/>
      <c r="P1" s="660"/>
      <c r="Q1" s="660"/>
      <c r="R1" s="25"/>
    </row>
    <row r="2" spans="1:18" s="150" customFormat="1" ht="23.25" customHeight="1">
      <c r="A2" s="870" t="s">
        <v>1039</v>
      </c>
      <c r="B2" s="870"/>
      <c r="C2" s="870"/>
      <c r="D2" s="870"/>
      <c r="E2" s="870"/>
      <c r="F2" s="870"/>
      <c r="G2" s="870"/>
      <c r="H2" s="870"/>
      <c r="I2" s="870"/>
      <c r="J2" s="870"/>
      <c r="K2" s="870"/>
      <c r="L2" s="870"/>
      <c r="M2" s="870"/>
      <c r="N2" s="661"/>
      <c r="O2" s="661"/>
      <c r="P2" s="661"/>
      <c r="Q2" s="661"/>
      <c r="R2" s="25"/>
    </row>
    <row r="3" spans="1:18" s="150" customFormat="1" ht="15">
      <c r="A3" s="27"/>
      <c r="B3" s="25"/>
      <c r="C3" s="28"/>
      <c r="D3" s="28"/>
      <c r="E3" s="28"/>
      <c r="F3" s="28"/>
      <c r="G3" s="25"/>
      <c r="H3" s="28"/>
      <c r="I3" s="29"/>
      <c r="J3" s="30"/>
      <c r="K3" s="28"/>
      <c r="L3" s="28"/>
      <c r="M3" s="25"/>
      <c r="N3" s="25"/>
      <c r="O3" s="25"/>
      <c r="P3" s="25"/>
      <c r="Q3" s="25"/>
      <c r="R3" s="25"/>
    </row>
    <row r="5" spans="1:18" ht="21.75" customHeight="1"/>
    <row r="6" spans="1:18" ht="21.75" customHeight="1">
      <c r="A6" s="865" t="s">
        <v>1040</v>
      </c>
      <c r="B6" s="866"/>
      <c r="C6" s="866"/>
      <c r="D6" s="866"/>
      <c r="E6" s="866"/>
      <c r="F6" s="866"/>
      <c r="G6" s="866"/>
      <c r="H6" s="866"/>
      <c r="I6" s="867"/>
      <c r="J6" s="867"/>
      <c r="K6" s="866"/>
      <c r="L6" s="866"/>
      <c r="M6" s="866"/>
    </row>
    <row r="7" spans="1:18">
      <c r="A7" s="866"/>
      <c r="B7" s="866"/>
      <c r="C7" s="866"/>
      <c r="D7" s="866"/>
      <c r="E7" s="866"/>
      <c r="F7" s="866"/>
      <c r="G7" s="866"/>
      <c r="H7" s="866"/>
      <c r="I7" s="867"/>
      <c r="J7" s="867"/>
      <c r="K7" s="866"/>
      <c r="L7" s="866"/>
      <c r="M7" s="866"/>
    </row>
    <row r="8" spans="1:18">
      <c r="A8" s="866"/>
      <c r="B8" s="866"/>
      <c r="C8" s="866"/>
      <c r="D8" s="866"/>
      <c r="E8" s="866"/>
      <c r="F8" s="866"/>
      <c r="G8" s="866"/>
      <c r="H8" s="866"/>
      <c r="I8" s="867"/>
      <c r="J8" s="867"/>
      <c r="K8" s="866"/>
      <c r="L8" s="866"/>
      <c r="M8" s="866"/>
    </row>
    <row r="9" spans="1:18" ht="54" customHeight="1">
      <c r="A9" s="665" t="s">
        <v>176</v>
      </c>
      <c r="B9" s="666" t="s">
        <v>177</v>
      </c>
      <c r="C9" s="666" t="s">
        <v>178</v>
      </c>
      <c r="D9" s="666" t="s">
        <v>179</v>
      </c>
      <c r="E9" s="666" t="s">
        <v>1041</v>
      </c>
      <c r="F9" s="666" t="s">
        <v>1042</v>
      </c>
      <c r="G9" s="666" t="s">
        <v>180</v>
      </c>
      <c r="H9" s="666" t="s">
        <v>181</v>
      </c>
      <c r="I9" s="667" t="s">
        <v>182</v>
      </c>
      <c r="J9" s="667" t="s">
        <v>183</v>
      </c>
      <c r="K9" s="666" t="s">
        <v>184</v>
      </c>
      <c r="L9" s="666" t="s">
        <v>185</v>
      </c>
      <c r="M9" s="668" t="s">
        <v>186</v>
      </c>
    </row>
    <row r="10" spans="1:18" s="677" customFormat="1" ht="15">
      <c r="A10" s="669" t="s">
        <v>1043</v>
      </c>
      <c r="B10" s="670" t="s">
        <v>1044</v>
      </c>
      <c r="C10" s="671">
        <v>2</v>
      </c>
      <c r="D10" s="671">
        <v>2</v>
      </c>
      <c r="E10" s="671">
        <v>12</v>
      </c>
      <c r="F10" s="671">
        <v>1</v>
      </c>
      <c r="G10" s="672" t="s">
        <v>187</v>
      </c>
      <c r="H10" s="671">
        <v>0</v>
      </c>
      <c r="I10" s="673">
        <v>15000000</v>
      </c>
      <c r="J10" s="673">
        <v>15000000</v>
      </c>
      <c r="K10" s="674" t="s">
        <v>188</v>
      </c>
      <c r="L10" s="674" t="s">
        <v>189</v>
      </c>
      <c r="M10" s="675" t="s">
        <v>1045</v>
      </c>
      <c r="N10" s="676"/>
    </row>
    <row r="11" spans="1:18" s="677" customFormat="1" ht="15">
      <c r="A11" s="669">
        <v>50202300</v>
      </c>
      <c r="B11" s="670" t="s">
        <v>1046</v>
      </c>
      <c r="C11" s="671">
        <v>2</v>
      </c>
      <c r="D11" s="671">
        <v>2</v>
      </c>
      <c r="E11" s="671">
        <v>12</v>
      </c>
      <c r="F11" s="671">
        <v>1</v>
      </c>
      <c r="G11" s="672" t="s">
        <v>187</v>
      </c>
      <c r="H11" s="671">
        <v>0</v>
      </c>
      <c r="I11" s="673">
        <v>21137000</v>
      </c>
      <c r="J11" s="673">
        <v>21137000</v>
      </c>
      <c r="K11" s="674" t="s">
        <v>188</v>
      </c>
      <c r="L11" s="674" t="s">
        <v>189</v>
      </c>
      <c r="M11" s="675" t="s">
        <v>1045</v>
      </c>
      <c r="N11" s="676"/>
    </row>
    <row r="12" spans="1:18" s="677" customFormat="1" ht="15">
      <c r="A12" s="669">
        <v>80101500</v>
      </c>
      <c r="B12" s="670" t="s">
        <v>1047</v>
      </c>
      <c r="C12" s="671">
        <v>2</v>
      </c>
      <c r="D12" s="671">
        <v>2</v>
      </c>
      <c r="E12" s="671">
        <v>12</v>
      </c>
      <c r="F12" s="671">
        <v>1</v>
      </c>
      <c r="G12" s="672" t="s">
        <v>187</v>
      </c>
      <c r="H12" s="671">
        <v>0</v>
      </c>
      <c r="I12" s="673">
        <v>20000000</v>
      </c>
      <c r="J12" s="673">
        <v>20000000</v>
      </c>
      <c r="K12" s="674" t="s">
        <v>188</v>
      </c>
      <c r="L12" s="674" t="s">
        <v>189</v>
      </c>
      <c r="M12" s="675" t="s">
        <v>1045</v>
      </c>
      <c r="N12" s="676"/>
    </row>
    <row r="13" spans="1:18" s="677" customFormat="1" ht="15">
      <c r="A13" s="669" t="s">
        <v>197</v>
      </c>
      <c r="B13" s="670" t="s">
        <v>1048</v>
      </c>
      <c r="C13" s="671"/>
      <c r="D13" s="671"/>
      <c r="E13" s="671"/>
      <c r="F13" s="671"/>
      <c r="G13" s="671"/>
      <c r="H13" s="671"/>
      <c r="I13" s="678">
        <v>37000000</v>
      </c>
      <c r="J13" s="679"/>
      <c r="K13" s="674" t="s">
        <v>188</v>
      </c>
      <c r="L13" s="674" t="s">
        <v>189</v>
      </c>
      <c r="M13" s="671"/>
      <c r="N13" s="676"/>
    </row>
    <row r="14" spans="1:18" s="677" customFormat="1" ht="15">
      <c r="A14" s="669">
        <v>26111703</v>
      </c>
      <c r="B14" s="670" t="s">
        <v>1049</v>
      </c>
      <c r="C14" s="671">
        <v>2</v>
      </c>
      <c r="D14" s="671">
        <v>2</v>
      </c>
      <c r="E14" s="671">
        <v>12</v>
      </c>
      <c r="F14" s="671">
        <v>1</v>
      </c>
      <c r="G14" s="672" t="s">
        <v>187</v>
      </c>
      <c r="H14" s="671">
        <v>0</v>
      </c>
      <c r="I14" s="673">
        <v>2000000</v>
      </c>
      <c r="J14" s="673">
        <v>2000000</v>
      </c>
      <c r="K14" s="674" t="s">
        <v>188</v>
      </c>
      <c r="L14" s="674" t="s">
        <v>189</v>
      </c>
      <c r="M14" s="675" t="s">
        <v>1045</v>
      </c>
      <c r="N14" s="676"/>
    </row>
    <row r="15" spans="1:18" s="677" customFormat="1" ht="15">
      <c r="A15" s="680">
        <v>93141500</v>
      </c>
      <c r="B15" s="670" t="s">
        <v>1050</v>
      </c>
      <c r="C15" s="671"/>
      <c r="D15" s="671"/>
      <c r="E15" s="671"/>
      <c r="F15" s="671"/>
      <c r="G15" s="671"/>
      <c r="H15" s="671"/>
      <c r="I15" s="678">
        <v>412000000</v>
      </c>
      <c r="J15" s="679"/>
      <c r="K15" s="674" t="s">
        <v>188</v>
      </c>
      <c r="L15" s="674" t="s">
        <v>189</v>
      </c>
      <c r="M15" s="671"/>
      <c r="N15" s="676"/>
    </row>
    <row r="16" spans="1:18" s="677" customFormat="1" ht="15">
      <c r="A16" s="669">
        <v>14121900</v>
      </c>
      <c r="B16" s="670" t="s">
        <v>221</v>
      </c>
      <c r="C16" s="671">
        <v>1</v>
      </c>
      <c r="D16" s="671">
        <v>1</v>
      </c>
      <c r="E16" s="671">
        <v>12</v>
      </c>
      <c r="F16" s="671">
        <v>1</v>
      </c>
      <c r="G16" s="672" t="s">
        <v>192</v>
      </c>
      <c r="H16" s="671">
        <v>0</v>
      </c>
      <c r="I16" s="673">
        <v>119108000</v>
      </c>
      <c r="J16" s="673">
        <v>119108000</v>
      </c>
      <c r="K16" s="674" t="s">
        <v>188</v>
      </c>
      <c r="L16" s="674" t="s">
        <v>189</v>
      </c>
      <c r="M16" s="675" t="s">
        <v>1051</v>
      </c>
      <c r="N16" s="676"/>
    </row>
    <row r="17" spans="1:14" s="677" customFormat="1" ht="15">
      <c r="A17" s="669">
        <v>31201500</v>
      </c>
      <c r="B17" s="670" t="s">
        <v>1052</v>
      </c>
      <c r="C17" s="671">
        <v>1</v>
      </c>
      <c r="D17" s="671">
        <v>1</v>
      </c>
      <c r="E17" s="671">
        <v>12</v>
      </c>
      <c r="F17" s="671">
        <v>1</v>
      </c>
      <c r="G17" s="672" t="s">
        <v>192</v>
      </c>
      <c r="H17" s="671">
        <v>0</v>
      </c>
      <c r="I17" s="673">
        <v>20905000</v>
      </c>
      <c r="J17" s="673">
        <v>20905000</v>
      </c>
      <c r="K17" s="674" t="s">
        <v>188</v>
      </c>
      <c r="L17" s="674" t="s">
        <v>189</v>
      </c>
      <c r="M17" s="675" t="s">
        <v>1045</v>
      </c>
      <c r="N17" s="676"/>
    </row>
    <row r="18" spans="1:14" s="677" customFormat="1" ht="15">
      <c r="A18" s="669" t="s">
        <v>219</v>
      </c>
      <c r="B18" s="670" t="s">
        <v>220</v>
      </c>
      <c r="C18" s="671">
        <v>2</v>
      </c>
      <c r="D18" s="671">
        <v>2</v>
      </c>
      <c r="E18" s="671">
        <v>12</v>
      </c>
      <c r="F18" s="671">
        <v>1</v>
      </c>
      <c r="G18" s="672" t="s">
        <v>187</v>
      </c>
      <c r="H18" s="671">
        <v>0</v>
      </c>
      <c r="I18" s="673">
        <v>35379000</v>
      </c>
      <c r="J18" s="673">
        <v>35379000</v>
      </c>
      <c r="K18" s="674" t="s">
        <v>188</v>
      </c>
      <c r="L18" s="674" t="s">
        <v>189</v>
      </c>
      <c r="M18" s="675" t="s">
        <v>1045</v>
      </c>
      <c r="N18" s="676"/>
    </row>
    <row r="19" spans="1:14" s="677" customFormat="1" ht="15">
      <c r="A19" s="669" t="s">
        <v>1043</v>
      </c>
      <c r="B19" s="670" t="s">
        <v>1053</v>
      </c>
      <c r="C19" s="671">
        <v>2</v>
      </c>
      <c r="D19" s="671">
        <v>2</v>
      </c>
      <c r="E19" s="671">
        <v>12</v>
      </c>
      <c r="F19" s="671">
        <v>1</v>
      </c>
      <c r="G19" s="672" t="s">
        <v>187</v>
      </c>
      <c r="H19" s="671">
        <v>0</v>
      </c>
      <c r="I19" s="673">
        <v>120000000</v>
      </c>
      <c r="J19" s="673">
        <v>120000000</v>
      </c>
      <c r="K19" s="674" t="s">
        <v>188</v>
      </c>
      <c r="L19" s="674" t="s">
        <v>189</v>
      </c>
      <c r="M19" s="675" t="s">
        <v>1051</v>
      </c>
      <c r="N19" s="676"/>
    </row>
    <row r="20" spans="1:14" s="677" customFormat="1" ht="15">
      <c r="A20" s="669">
        <v>78102200</v>
      </c>
      <c r="B20" s="670" t="s">
        <v>218</v>
      </c>
      <c r="C20" s="671">
        <v>1</v>
      </c>
      <c r="D20" s="671">
        <v>1</v>
      </c>
      <c r="E20" s="671">
        <v>12</v>
      </c>
      <c r="F20" s="671">
        <v>1</v>
      </c>
      <c r="G20" s="672" t="s">
        <v>192</v>
      </c>
      <c r="H20" s="671">
        <v>0</v>
      </c>
      <c r="I20" s="673">
        <v>17142000</v>
      </c>
      <c r="J20" s="673">
        <v>17142000</v>
      </c>
      <c r="K20" s="674" t="s">
        <v>188</v>
      </c>
      <c r="L20" s="674" t="s">
        <v>189</v>
      </c>
      <c r="M20" s="675" t="s">
        <v>1045</v>
      </c>
      <c r="N20" s="676"/>
    </row>
    <row r="21" spans="1:14" s="677" customFormat="1" ht="15">
      <c r="A21" s="669">
        <v>78102200</v>
      </c>
      <c r="B21" s="670" t="s">
        <v>1054</v>
      </c>
      <c r="C21" s="671">
        <v>2</v>
      </c>
      <c r="D21" s="671">
        <v>2</v>
      </c>
      <c r="E21" s="671">
        <v>12</v>
      </c>
      <c r="F21" s="671">
        <v>1</v>
      </c>
      <c r="G21" s="672" t="s">
        <v>187</v>
      </c>
      <c r="H21" s="671">
        <v>0</v>
      </c>
      <c r="I21" s="673">
        <v>100000000</v>
      </c>
      <c r="J21" s="673">
        <v>100000000</v>
      </c>
      <c r="K21" s="674" t="s">
        <v>188</v>
      </c>
      <c r="L21" s="674" t="s">
        <v>189</v>
      </c>
      <c r="M21" s="675" t="s">
        <v>1045</v>
      </c>
      <c r="N21" s="676"/>
    </row>
    <row r="22" spans="1:14" s="677" customFormat="1" ht="15">
      <c r="A22" s="669" t="s">
        <v>1055</v>
      </c>
      <c r="B22" s="670" t="s">
        <v>1056</v>
      </c>
      <c r="C22" s="671">
        <v>2</v>
      </c>
      <c r="D22" s="671">
        <v>2</v>
      </c>
      <c r="E22" s="671">
        <v>12</v>
      </c>
      <c r="F22" s="671">
        <v>1</v>
      </c>
      <c r="G22" s="672" t="s">
        <v>187</v>
      </c>
      <c r="H22" s="671">
        <v>0</v>
      </c>
      <c r="I22" s="673">
        <v>399104000</v>
      </c>
      <c r="J22" s="673">
        <v>399104000</v>
      </c>
      <c r="K22" s="674" t="s">
        <v>188</v>
      </c>
      <c r="L22" s="674" t="s">
        <v>189</v>
      </c>
      <c r="M22" s="675" t="s">
        <v>1051</v>
      </c>
      <c r="N22" s="676"/>
    </row>
    <row r="23" spans="1:14" s="677" customFormat="1" ht="15">
      <c r="A23" s="669" t="s">
        <v>212</v>
      </c>
      <c r="B23" s="670" t="s">
        <v>1057</v>
      </c>
      <c r="C23" s="671">
        <v>2</v>
      </c>
      <c r="D23" s="671">
        <v>2</v>
      </c>
      <c r="E23" s="671">
        <v>12</v>
      </c>
      <c r="F23" s="671">
        <v>1</v>
      </c>
      <c r="G23" s="672" t="s">
        <v>187</v>
      </c>
      <c r="H23" s="671">
        <v>0</v>
      </c>
      <c r="I23" s="673">
        <v>7000000</v>
      </c>
      <c r="J23" s="673">
        <v>7000000</v>
      </c>
      <c r="K23" s="674" t="s">
        <v>188</v>
      </c>
      <c r="L23" s="674" t="s">
        <v>189</v>
      </c>
      <c r="M23" s="675" t="s">
        <v>1045</v>
      </c>
      <c r="N23" s="676"/>
    </row>
    <row r="24" spans="1:14" s="677" customFormat="1" ht="15">
      <c r="A24" s="669" t="s">
        <v>1058</v>
      </c>
      <c r="B24" s="670" t="s">
        <v>1059</v>
      </c>
      <c r="C24" s="671">
        <v>2</v>
      </c>
      <c r="D24" s="671">
        <v>2</v>
      </c>
      <c r="E24" s="671">
        <v>12</v>
      </c>
      <c r="F24" s="671">
        <v>1</v>
      </c>
      <c r="G24" s="672" t="s">
        <v>187</v>
      </c>
      <c r="H24" s="671">
        <v>0</v>
      </c>
      <c r="I24" s="673">
        <v>12000000</v>
      </c>
      <c r="J24" s="673">
        <v>12000000</v>
      </c>
      <c r="K24" s="674" t="s">
        <v>188</v>
      </c>
      <c r="L24" s="674" t="s">
        <v>189</v>
      </c>
      <c r="M24" s="675" t="s">
        <v>1045</v>
      </c>
      <c r="N24" s="676"/>
    </row>
    <row r="25" spans="1:14" s="677" customFormat="1" ht="15">
      <c r="A25" s="669" t="s">
        <v>216</v>
      </c>
      <c r="B25" s="670" t="s">
        <v>217</v>
      </c>
      <c r="C25" s="671">
        <v>2</v>
      </c>
      <c r="D25" s="671">
        <v>2</v>
      </c>
      <c r="E25" s="671">
        <v>12</v>
      </c>
      <c r="F25" s="671">
        <v>1</v>
      </c>
      <c r="G25" s="672" t="s">
        <v>187</v>
      </c>
      <c r="H25" s="671">
        <v>0</v>
      </c>
      <c r="I25" s="673">
        <v>165790000</v>
      </c>
      <c r="J25" s="673">
        <v>165790000</v>
      </c>
      <c r="K25" s="674" t="s">
        <v>188</v>
      </c>
      <c r="L25" s="674" t="s">
        <v>189</v>
      </c>
      <c r="M25" s="675" t="s">
        <v>1045</v>
      </c>
      <c r="N25" s="676"/>
    </row>
    <row r="26" spans="1:14" s="677" customFormat="1" ht="15">
      <c r="A26" s="669" t="s">
        <v>1060</v>
      </c>
      <c r="B26" s="670" t="s">
        <v>1061</v>
      </c>
      <c r="C26" s="671">
        <v>2</v>
      </c>
      <c r="D26" s="671">
        <v>2</v>
      </c>
      <c r="E26" s="671">
        <v>12</v>
      </c>
      <c r="F26" s="671">
        <v>1</v>
      </c>
      <c r="G26" s="672" t="s">
        <v>187</v>
      </c>
      <c r="H26" s="671">
        <v>0</v>
      </c>
      <c r="I26" s="673">
        <v>6000000</v>
      </c>
      <c r="J26" s="673">
        <v>6000000</v>
      </c>
      <c r="K26" s="674" t="s">
        <v>188</v>
      </c>
      <c r="L26" s="674" t="s">
        <v>189</v>
      </c>
      <c r="M26" s="675" t="s">
        <v>1045</v>
      </c>
      <c r="N26" s="676"/>
    </row>
    <row r="27" spans="1:14" s="677" customFormat="1" ht="15">
      <c r="A27" s="669">
        <v>93121700</v>
      </c>
      <c r="B27" s="670" t="s">
        <v>1062</v>
      </c>
      <c r="C27" s="671">
        <v>2</v>
      </c>
      <c r="D27" s="671">
        <v>2</v>
      </c>
      <c r="E27" s="671">
        <v>12</v>
      </c>
      <c r="F27" s="671">
        <v>1</v>
      </c>
      <c r="G27" s="672" t="s">
        <v>187</v>
      </c>
      <c r="H27" s="671">
        <v>0</v>
      </c>
      <c r="I27" s="673">
        <v>40000000</v>
      </c>
      <c r="J27" s="673">
        <v>40000000</v>
      </c>
      <c r="K27" s="674" t="s">
        <v>188</v>
      </c>
      <c r="L27" s="674" t="s">
        <v>189</v>
      </c>
      <c r="M27" s="675" t="s">
        <v>1045</v>
      </c>
      <c r="N27" s="676"/>
    </row>
    <row r="28" spans="1:14" s="677" customFormat="1" ht="15">
      <c r="A28" s="669" t="s">
        <v>1063</v>
      </c>
      <c r="B28" s="670" t="s">
        <v>1064</v>
      </c>
      <c r="C28" s="671">
        <v>2</v>
      </c>
      <c r="D28" s="671">
        <v>2</v>
      </c>
      <c r="E28" s="671">
        <v>12</v>
      </c>
      <c r="F28" s="671">
        <v>1</v>
      </c>
      <c r="G28" s="672" t="s">
        <v>187</v>
      </c>
      <c r="H28" s="671">
        <v>0</v>
      </c>
      <c r="I28" s="673">
        <v>7000000</v>
      </c>
      <c r="J28" s="673">
        <v>7000000</v>
      </c>
      <c r="K28" s="674" t="s">
        <v>188</v>
      </c>
      <c r="L28" s="674" t="s">
        <v>189</v>
      </c>
      <c r="M28" s="675" t="s">
        <v>1045</v>
      </c>
      <c r="N28" s="676"/>
    </row>
    <row r="29" spans="1:14" s="677" customFormat="1" ht="15">
      <c r="A29" s="669">
        <v>80111500</v>
      </c>
      <c r="B29" s="670" t="s">
        <v>1065</v>
      </c>
      <c r="C29" s="671">
        <v>2</v>
      </c>
      <c r="D29" s="671">
        <v>2</v>
      </c>
      <c r="E29" s="671">
        <v>12</v>
      </c>
      <c r="F29" s="671">
        <v>1</v>
      </c>
      <c r="G29" s="672" t="s">
        <v>187</v>
      </c>
      <c r="H29" s="671">
        <v>0</v>
      </c>
      <c r="I29" s="673">
        <v>13500000</v>
      </c>
      <c r="J29" s="673">
        <v>13500000</v>
      </c>
      <c r="K29" s="674" t="s">
        <v>188</v>
      </c>
      <c r="L29" s="674" t="s">
        <v>189</v>
      </c>
      <c r="M29" s="675" t="s">
        <v>1045</v>
      </c>
      <c r="N29" s="676"/>
    </row>
    <row r="30" spans="1:14" s="677" customFormat="1" ht="15">
      <c r="A30" s="669">
        <v>85121500</v>
      </c>
      <c r="B30" s="670" t="s">
        <v>1066</v>
      </c>
      <c r="C30" s="671">
        <v>2</v>
      </c>
      <c r="D30" s="671">
        <v>2</v>
      </c>
      <c r="E30" s="671">
        <v>12</v>
      </c>
      <c r="F30" s="671">
        <v>1</v>
      </c>
      <c r="G30" s="672" t="s">
        <v>187</v>
      </c>
      <c r="H30" s="671">
        <v>0</v>
      </c>
      <c r="I30" s="673">
        <v>12000000</v>
      </c>
      <c r="J30" s="673">
        <v>12000000</v>
      </c>
      <c r="K30" s="674" t="s">
        <v>188</v>
      </c>
      <c r="L30" s="674" t="s">
        <v>189</v>
      </c>
      <c r="M30" s="675" t="s">
        <v>1045</v>
      </c>
      <c r="N30" s="676"/>
    </row>
    <row r="31" spans="1:14" s="677" customFormat="1" ht="15">
      <c r="A31" s="669" t="s">
        <v>1067</v>
      </c>
      <c r="B31" s="670" t="s">
        <v>1068</v>
      </c>
      <c r="C31" s="671">
        <v>2</v>
      </c>
      <c r="D31" s="671">
        <v>2</v>
      </c>
      <c r="E31" s="671">
        <v>12</v>
      </c>
      <c r="F31" s="671">
        <v>1</v>
      </c>
      <c r="G31" s="672" t="s">
        <v>187</v>
      </c>
      <c r="H31" s="671">
        <v>0</v>
      </c>
      <c r="I31" s="673">
        <v>21079000</v>
      </c>
      <c r="J31" s="673">
        <v>21079000</v>
      </c>
      <c r="K31" s="674" t="s">
        <v>188</v>
      </c>
      <c r="L31" s="674" t="s">
        <v>189</v>
      </c>
      <c r="M31" s="675" t="s">
        <v>1045</v>
      </c>
      <c r="N31" s="676"/>
    </row>
    <row r="32" spans="1:14" s="677" customFormat="1" ht="15">
      <c r="A32" s="669" t="s">
        <v>1069</v>
      </c>
      <c r="B32" s="670" t="s">
        <v>1070</v>
      </c>
      <c r="C32" s="671">
        <v>2</v>
      </c>
      <c r="D32" s="671">
        <v>2</v>
      </c>
      <c r="E32" s="671">
        <v>12</v>
      </c>
      <c r="F32" s="671">
        <v>1</v>
      </c>
      <c r="G32" s="672" t="s">
        <v>187</v>
      </c>
      <c r="H32" s="671">
        <v>0</v>
      </c>
      <c r="I32" s="673">
        <v>4000000</v>
      </c>
      <c r="J32" s="673">
        <v>4000000</v>
      </c>
      <c r="K32" s="674" t="s">
        <v>188</v>
      </c>
      <c r="L32" s="674" t="s">
        <v>189</v>
      </c>
      <c r="M32" s="675" t="s">
        <v>1045</v>
      </c>
      <c r="N32" s="676"/>
    </row>
    <row r="33" spans="1:14" s="677" customFormat="1" ht="15">
      <c r="A33" s="669" t="s">
        <v>1069</v>
      </c>
      <c r="B33" s="670" t="s">
        <v>1070</v>
      </c>
      <c r="C33" s="671">
        <v>2</v>
      </c>
      <c r="D33" s="671">
        <v>2</v>
      </c>
      <c r="E33" s="671">
        <v>12</v>
      </c>
      <c r="F33" s="671">
        <v>1</v>
      </c>
      <c r="G33" s="672" t="s">
        <v>187</v>
      </c>
      <c r="H33" s="671">
        <v>0</v>
      </c>
      <c r="I33" s="673">
        <v>11926000</v>
      </c>
      <c r="J33" s="673">
        <v>11926000</v>
      </c>
      <c r="K33" s="674" t="s">
        <v>188</v>
      </c>
      <c r="L33" s="674" t="s">
        <v>189</v>
      </c>
      <c r="M33" s="675" t="s">
        <v>1045</v>
      </c>
      <c r="N33" s="676"/>
    </row>
    <row r="34" spans="1:14" s="677" customFormat="1" ht="15">
      <c r="A34" s="669" t="s">
        <v>1069</v>
      </c>
      <c r="B34" s="670" t="s">
        <v>1070</v>
      </c>
      <c r="C34" s="671">
        <v>2</v>
      </c>
      <c r="D34" s="671">
        <v>2</v>
      </c>
      <c r="E34" s="671">
        <v>12</v>
      </c>
      <c r="F34" s="671">
        <v>1</v>
      </c>
      <c r="G34" s="672" t="s">
        <v>187</v>
      </c>
      <c r="H34" s="671">
        <v>0</v>
      </c>
      <c r="I34" s="673">
        <v>7000000</v>
      </c>
      <c r="J34" s="673">
        <v>7000000</v>
      </c>
      <c r="K34" s="674" t="s">
        <v>188</v>
      </c>
      <c r="L34" s="674" t="s">
        <v>189</v>
      </c>
      <c r="M34" s="675" t="s">
        <v>1045</v>
      </c>
      <c r="N34" s="676"/>
    </row>
    <row r="35" spans="1:14" s="677" customFormat="1" ht="15">
      <c r="A35" s="669" t="s">
        <v>1071</v>
      </c>
      <c r="B35" s="670" t="s">
        <v>1072</v>
      </c>
      <c r="C35" s="671">
        <v>2</v>
      </c>
      <c r="D35" s="671">
        <v>2</v>
      </c>
      <c r="E35" s="671">
        <v>12</v>
      </c>
      <c r="F35" s="671">
        <v>1</v>
      </c>
      <c r="G35" s="672" t="s">
        <v>187</v>
      </c>
      <c r="H35" s="671">
        <v>0</v>
      </c>
      <c r="I35" s="673">
        <v>666506000</v>
      </c>
      <c r="J35" s="673">
        <v>666506000</v>
      </c>
      <c r="K35" s="674" t="s">
        <v>188</v>
      </c>
      <c r="L35" s="674" t="s">
        <v>189</v>
      </c>
      <c r="M35" s="675" t="s">
        <v>1051</v>
      </c>
      <c r="N35" s="676"/>
    </row>
    <row r="36" spans="1:14" s="677" customFormat="1" ht="15">
      <c r="A36" s="669" t="s">
        <v>1073</v>
      </c>
      <c r="B36" s="670" t="s">
        <v>1074</v>
      </c>
      <c r="C36" s="671">
        <v>2</v>
      </c>
      <c r="D36" s="671">
        <v>2</v>
      </c>
      <c r="E36" s="671">
        <v>12</v>
      </c>
      <c r="F36" s="671">
        <v>1</v>
      </c>
      <c r="G36" s="672" t="s">
        <v>187</v>
      </c>
      <c r="H36" s="671">
        <v>0</v>
      </c>
      <c r="I36" s="673">
        <v>4335524000</v>
      </c>
      <c r="J36" s="673">
        <v>4335524000</v>
      </c>
      <c r="K36" s="674" t="s">
        <v>188</v>
      </c>
      <c r="L36" s="674" t="s">
        <v>189</v>
      </c>
      <c r="M36" s="675" t="s">
        <v>1051</v>
      </c>
      <c r="N36" s="676"/>
    </row>
    <row r="37" spans="1:14" s="677" customFormat="1" ht="15">
      <c r="A37" s="669">
        <v>25172504</v>
      </c>
      <c r="B37" s="670" t="s">
        <v>1075</v>
      </c>
      <c r="C37" s="671">
        <v>2</v>
      </c>
      <c r="D37" s="671">
        <v>2</v>
      </c>
      <c r="E37" s="671">
        <v>12</v>
      </c>
      <c r="F37" s="671">
        <v>1</v>
      </c>
      <c r="G37" s="672" t="s">
        <v>187</v>
      </c>
      <c r="H37" s="671">
        <v>0</v>
      </c>
      <c r="I37" s="673">
        <v>3000000</v>
      </c>
      <c r="J37" s="673">
        <v>3000000</v>
      </c>
      <c r="K37" s="674" t="s">
        <v>188</v>
      </c>
      <c r="L37" s="674" t="s">
        <v>189</v>
      </c>
      <c r="M37" s="675" t="s">
        <v>1045</v>
      </c>
      <c r="N37" s="676"/>
    </row>
    <row r="38" spans="1:14" s="677" customFormat="1" ht="15">
      <c r="A38" s="680" t="s">
        <v>1076</v>
      </c>
      <c r="B38" s="670" t="s">
        <v>1077</v>
      </c>
      <c r="C38" s="671">
        <v>2</v>
      </c>
      <c r="D38" s="671">
        <v>2</v>
      </c>
      <c r="E38" s="671">
        <v>12</v>
      </c>
      <c r="F38" s="671">
        <v>1</v>
      </c>
      <c r="G38" s="672" t="s">
        <v>187</v>
      </c>
      <c r="H38" s="671">
        <v>0</v>
      </c>
      <c r="I38" s="673">
        <v>15000000</v>
      </c>
      <c r="J38" s="673">
        <v>15000000</v>
      </c>
      <c r="K38" s="674" t="s">
        <v>188</v>
      </c>
      <c r="L38" s="674" t="s">
        <v>189</v>
      </c>
      <c r="M38" s="675" t="s">
        <v>1045</v>
      </c>
      <c r="N38" s="676"/>
    </row>
    <row r="39" spans="1:14" s="677" customFormat="1" ht="15">
      <c r="A39" s="669" t="s">
        <v>1078</v>
      </c>
      <c r="B39" s="670" t="s">
        <v>1079</v>
      </c>
      <c r="C39" s="671">
        <v>2</v>
      </c>
      <c r="D39" s="671">
        <v>2</v>
      </c>
      <c r="E39" s="671">
        <v>12</v>
      </c>
      <c r="F39" s="671">
        <v>1</v>
      </c>
      <c r="G39" s="672" t="s">
        <v>187</v>
      </c>
      <c r="H39" s="671">
        <v>0</v>
      </c>
      <c r="I39" s="673">
        <v>21560000</v>
      </c>
      <c r="J39" s="673">
        <v>21560000</v>
      </c>
      <c r="K39" s="674" t="s">
        <v>188</v>
      </c>
      <c r="L39" s="674" t="s">
        <v>189</v>
      </c>
      <c r="M39" s="675" t="s">
        <v>1045</v>
      </c>
      <c r="N39" s="676"/>
    </row>
    <row r="40" spans="1:14" s="677" customFormat="1" ht="15">
      <c r="A40" s="669">
        <v>81112210</v>
      </c>
      <c r="B40" s="670" t="s">
        <v>1080</v>
      </c>
      <c r="C40" s="671">
        <v>2</v>
      </c>
      <c r="D40" s="671">
        <v>2</v>
      </c>
      <c r="E40" s="671">
        <v>12</v>
      </c>
      <c r="F40" s="671">
        <v>1</v>
      </c>
      <c r="G40" s="672" t="s">
        <v>187</v>
      </c>
      <c r="H40" s="671">
        <v>0</v>
      </c>
      <c r="I40" s="673">
        <v>11400000</v>
      </c>
      <c r="J40" s="673">
        <v>11400000</v>
      </c>
      <c r="K40" s="674" t="s">
        <v>188</v>
      </c>
      <c r="L40" s="674" t="s">
        <v>189</v>
      </c>
      <c r="M40" s="675" t="s">
        <v>1045</v>
      </c>
      <c r="N40" s="676"/>
    </row>
    <row r="41" spans="1:14" s="677" customFormat="1" ht="15">
      <c r="A41" s="669">
        <v>72103300</v>
      </c>
      <c r="B41" s="670" t="s">
        <v>1081</v>
      </c>
      <c r="C41" s="671">
        <v>2</v>
      </c>
      <c r="D41" s="671">
        <v>2</v>
      </c>
      <c r="E41" s="671">
        <v>12</v>
      </c>
      <c r="F41" s="671">
        <v>1</v>
      </c>
      <c r="G41" s="672" t="s">
        <v>187</v>
      </c>
      <c r="H41" s="671">
        <v>0</v>
      </c>
      <c r="I41" s="673">
        <v>38000000</v>
      </c>
      <c r="J41" s="673">
        <v>38000000</v>
      </c>
      <c r="K41" s="674" t="s">
        <v>188</v>
      </c>
      <c r="L41" s="674" t="s">
        <v>189</v>
      </c>
      <c r="M41" s="675" t="s">
        <v>1045</v>
      </c>
      <c r="N41" s="676"/>
    </row>
    <row r="42" spans="1:14" s="677" customFormat="1" ht="15">
      <c r="A42" s="669" t="s">
        <v>1082</v>
      </c>
      <c r="B42" s="670" t="s">
        <v>1083</v>
      </c>
      <c r="C42" s="671">
        <v>2</v>
      </c>
      <c r="D42" s="671">
        <v>2</v>
      </c>
      <c r="E42" s="671">
        <v>12</v>
      </c>
      <c r="F42" s="671">
        <v>1</v>
      </c>
      <c r="G42" s="672" t="s">
        <v>187</v>
      </c>
      <c r="H42" s="671">
        <v>0</v>
      </c>
      <c r="I42" s="673">
        <v>22363000</v>
      </c>
      <c r="J42" s="673">
        <v>22363000</v>
      </c>
      <c r="K42" s="674" t="s">
        <v>188</v>
      </c>
      <c r="L42" s="674" t="s">
        <v>189</v>
      </c>
      <c r="M42" s="675" t="s">
        <v>1045</v>
      </c>
      <c r="N42" s="676"/>
    </row>
    <row r="43" spans="1:14" s="677" customFormat="1" ht="15">
      <c r="A43" s="669" t="s">
        <v>1082</v>
      </c>
      <c r="B43" s="670" t="s">
        <v>1084</v>
      </c>
      <c r="C43" s="671">
        <v>2</v>
      </c>
      <c r="D43" s="671">
        <v>2</v>
      </c>
      <c r="E43" s="671">
        <v>12</v>
      </c>
      <c r="F43" s="671">
        <v>1</v>
      </c>
      <c r="G43" s="672" t="s">
        <v>187</v>
      </c>
      <c r="H43" s="671">
        <v>0</v>
      </c>
      <c r="I43" s="673">
        <v>193333000</v>
      </c>
      <c r="J43" s="673">
        <v>193333000</v>
      </c>
      <c r="K43" s="674" t="s">
        <v>188</v>
      </c>
      <c r="L43" s="674" t="s">
        <v>189</v>
      </c>
      <c r="M43" s="675" t="s">
        <v>1045</v>
      </c>
      <c r="N43" s="676"/>
    </row>
    <row r="44" spans="1:14" s="677" customFormat="1" ht="15">
      <c r="A44" s="669">
        <v>81112208</v>
      </c>
      <c r="B44" s="670" t="s">
        <v>1085</v>
      </c>
      <c r="C44" s="671">
        <v>2</v>
      </c>
      <c r="D44" s="671">
        <v>2</v>
      </c>
      <c r="E44" s="671">
        <v>12</v>
      </c>
      <c r="F44" s="671">
        <v>1</v>
      </c>
      <c r="G44" s="672" t="s">
        <v>187</v>
      </c>
      <c r="H44" s="671">
        <v>0</v>
      </c>
      <c r="I44" s="673">
        <v>46600000</v>
      </c>
      <c r="J44" s="673">
        <v>46600000</v>
      </c>
      <c r="K44" s="674" t="s">
        <v>188</v>
      </c>
      <c r="L44" s="674" t="s">
        <v>189</v>
      </c>
      <c r="M44" s="675" t="s">
        <v>1045</v>
      </c>
      <c r="N44" s="676"/>
    </row>
    <row r="45" spans="1:14" s="677" customFormat="1" ht="15">
      <c r="A45" s="669">
        <v>72103300</v>
      </c>
      <c r="B45" s="670" t="s">
        <v>1086</v>
      </c>
      <c r="C45" s="671">
        <v>2</v>
      </c>
      <c r="D45" s="671">
        <v>2</v>
      </c>
      <c r="E45" s="671">
        <v>12</v>
      </c>
      <c r="F45" s="671">
        <v>1</v>
      </c>
      <c r="G45" s="672" t="s">
        <v>187</v>
      </c>
      <c r="H45" s="671">
        <v>0</v>
      </c>
      <c r="I45" s="673">
        <v>208400000</v>
      </c>
      <c r="J45" s="673">
        <v>208400000</v>
      </c>
      <c r="K45" s="674" t="s">
        <v>188</v>
      </c>
      <c r="L45" s="674" t="s">
        <v>189</v>
      </c>
      <c r="M45" s="675" t="s">
        <v>1045</v>
      </c>
      <c r="N45" s="676"/>
    </row>
    <row r="46" spans="1:14" s="677" customFormat="1" ht="15">
      <c r="A46" s="669" t="s">
        <v>1087</v>
      </c>
      <c r="B46" s="670" t="s">
        <v>1088</v>
      </c>
      <c r="C46" s="671">
        <v>2</v>
      </c>
      <c r="D46" s="671">
        <v>2</v>
      </c>
      <c r="E46" s="671">
        <v>12</v>
      </c>
      <c r="F46" s="671">
        <v>1</v>
      </c>
      <c r="G46" s="672" t="s">
        <v>187</v>
      </c>
      <c r="H46" s="671">
        <v>0</v>
      </c>
      <c r="I46" s="673">
        <v>111907000</v>
      </c>
      <c r="J46" s="673">
        <v>0</v>
      </c>
      <c r="K46" s="674" t="s">
        <v>188</v>
      </c>
      <c r="L46" s="674" t="s">
        <v>189</v>
      </c>
      <c r="M46" s="675" t="s">
        <v>1045</v>
      </c>
      <c r="N46" s="676"/>
    </row>
    <row r="47" spans="1:14" s="677" customFormat="1" ht="15">
      <c r="A47" s="669" t="s">
        <v>1089</v>
      </c>
      <c r="B47" s="670" t="s">
        <v>1090</v>
      </c>
      <c r="C47" s="671">
        <v>2</v>
      </c>
      <c r="D47" s="671">
        <v>2</v>
      </c>
      <c r="E47" s="671">
        <v>12</v>
      </c>
      <c r="F47" s="671">
        <v>1</v>
      </c>
      <c r="G47" s="672" t="s">
        <v>187</v>
      </c>
      <c r="H47" s="671">
        <v>0</v>
      </c>
      <c r="I47" s="673">
        <v>357008000</v>
      </c>
      <c r="J47" s="673">
        <v>0</v>
      </c>
      <c r="K47" s="674" t="s">
        <v>188</v>
      </c>
      <c r="L47" s="674" t="s">
        <v>189</v>
      </c>
      <c r="M47" s="675" t="s">
        <v>1045</v>
      </c>
      <c r="N47" s="676"/>
    </row>
    <row r="48" spans="1:14" s="677" customFormat="1" ht="15">
      <c r="A48" s="669">
        <v>60121700</v>
      </c>
      <c r="B48" s="670" t="s">
        <v>215</v>
      </c>
      <c r="C48" s="671">
        <v>2</v>
      </c>
      <c r="D48" s="671">
        <v>2</v>
      </c>
      <c r="E48" s="671">
        <v>12</v>
      </c>
      <c r="F48" s="671">
        <v>1</v>
      </c>
      <c r="G48" s="672" t="s">
        <v>187</v>
      </c>
      <c r="H48" s="671">
        <v>0</v>
      </c>
      <c r="I48" s="673">
        <v>40000000</v>
      </c>
      <c r="J48" s="673">
        <v>40000000</v>
      </c>
      <c r="K48" s="674" t="s">
        <v>188</v>
      </c>
      <c r="L48" s="674" t="s">
        <v>189</v>
      </c>
      <c r="M48" s="675" t="s">
        <v>1045</v>
      </c>
      <c r="N48" s="676"/>
    </row>
    <row r="49" spans="1:14" s="677" customFormat="1" ht="15">
      <c r="A49" s="669">
        <v>24141500</v>
      </c>
      <c r="B49" s="670" t="s">
        <v>1091</v>
      </c>
      <c r="C49" s="671">
        <v>2</v>
      </c>
      <c r="D49" s="671">
        <v>2</v>
      </c>
      <c r="E49" s="671">
        <v>12</v>
      </c>
      <c r="F49" s="671">
        <v>1</v>
      </c>
      <c r="G49" s="672" t="s">
        <v>192</v>
      </c>
      <c r="H49" s="671">
        <v>0</v>
      </c>
      <c r="I49" s="673">
        <v>35227000</v>
      </c>
      <c r="J49" s="673">
        <v>35227000</v>
      </c>
      <c r="K49" s="674" t="s">
        <v>188</v>
      </c>
      <c r="L49" s="674" t="s">
        <v>189</v>
      </c>
      <c r="M49" s="675" t="s">
        <v>1045</v>
      </c>
      <c r="N49" s="676"/>
    </row>
    <row r="50" spans="1:14" s="677" customFormat="1" ht="15">
      <c r="A50" s="669">
        <v>12163800</v>
      </c>
      <c r="B50" s="670" t="s">
        <v>214</v>
      </c>
      <c r="C50" s="671">
        <v>2</v>
      </c>
      <c r="D50" s="671">
        <v>2</v>
      </c>
      <c r="E50" s="671">
        <v>12</v>
      </c>
      <c r="F50" s="671">
        <v>1</v>
      </c>
      <c r="G50" s="672" t="s">
        <v>187</v>
      </c>
      <c r="H50" s="671">
        <v>0</v>
      </c>
      <c r="I50" s="673">
        <v>5000000</v>
      </c>
      <c r="J50" s="673">
        <v>5000000</v>
      </c>
      <c r="K50" s="674" t="s">
        <v>188</v>
      </c>
      <c r="L50" s="674" t="s">
        <v>189</v>
      </c>
      <c r="M50" s="675" t="s">
        <v>1045</v>
      </c>
      <c r="N50" s="676"/>
    </row>
    <row r="51" spans="1:14" s="677" customFormat="1" ht="15">
      <c r="A51" s="669">
        <v>13102000</v>
      </c>
      <c r="B51" s="670" t="s">
        <v>213</v>
      </c>
      <c r="C51" s="671">
        <v>2</v>
      </c>
      <c r="D51" s="671">
        <v>2</v>
      </c>
      <c r="E51" s="671">
        <v>12</v>
      </c>
      <c r="F51" s="671">
        <v>1</v>
      </c>
      <c r="G51" s="672" t="s">
        <v>192</v>
      </c>
      <c r="H51" s="671">
        <v>0</v>
      </c>
      <c r="I51" s="673">
        <v>97426000</v>
      </c>
      <c r="J51" s="673">
        <v>97426000</v>
      </c>
      <c r="K51" s="674" t="s">
        <v>188</v>
      </c>
      <c r="L51" s="674" t="s">
        <v>189</v>
      </c>
      <c r="M51" s="675" t="s">
        <v>1045</v>
      </c>
      <c r="N51" s="676"/>
    </row>
    <row r="52" spans="1:14" s="677" customFormat="1" ht="15">
      <c r="A52" s="669" t="s">
        <v>1092</v>
      </c>
      <c r="B52" s="670" t="s">
        <v>1093</v>
      </c>
      <c r="C52" s="671">
        <v>2</v>
      </c>
      <c r="D52" s="671">
        <v>2</v>
      </c>
      <c r="E52" s="671">
        <v>12</v>
      </c>
      <c r="F52" s="671">
        <v>1</v>
      </c>
      <c r="G52" s="672" t="s">
        <v>187</v>
      </c>
      <c r="H52" s="671">
        <v>0</v>
      </c>
      <c r="I52" s="673">
        <v>33400000</v>
      </c>
      <c r="J52" s="673">
        <v>3000000</v>
      </c>
      <c r="K52" s="674" t="s">
        <v>188</v>
      </c>
      <c r="L52" s="674" t="s">
        <v>189</v>
      </c>
      <c r="M52" s="675" t="s">
        <v>1045</v>
      </c>
      <c r="N52" s="676"/>
    </row>
    <row r="53" spans="1:14" s="677" customFormat="1" ht="15">
      <c r="A53" s="669">
        <v>84111500</v>
      </c>
      <c r="B53" s="670" t="s">
        <v>1094</v>
      </c>
      <c r="C53" s="671">
        <v>2</v>
      </c>
      <c r="D53" s="671">
        <v>2</v>
      </c>
      <c r="E53" s="671">
        <v>12</v>
      </c>
      <c r="F53" s="671">
        <v>1</v>
      </c>
      <c r="G53" s="672" t="s">
        <v>187</v>
      </c>
      <c r="H53" s="671">
        <v>0</v>
      </c>
      <c r="I53" s="673">
        <v>3281000</v>
      </c>
      <c r="J53" s="673">
        <v>3281000</v>
      </c>
      <c r="K53" s="674" t="s">
        <v>188</v>
      </c>
      <c r="L53" s="674" t="s">
        <v>189</v>
      </c>
      <c r="M53" s="675" t="s">
        <v>1045</v>
      </c>
      <c r="N53" s="676"/>
    </row>
    <row r="54" spans="1:14" s="677" customFormat="1" ht="15">
      <c r="A54" s="669">
        <v>14121900</v>
      </c>
      <c r="B54" s="670" t="s">
        <v>211</v>
      </c>
      <c r="C54" s="671">
        <v>1</v>
      </c>
      <c r="D54" s="671">
        <v>1</v>
      </c>
      <c r="E54" s="671">
        <v>12</v>
      </c>
      <c r="F54" s="671">
        <v>1</v>
      </c>
      <c r="G54" s="672" t="s">
        <v>192</v>
      </c>
      <c r="H54" s="671">
        <v>0</v>
      </c>
      <c r="I54" s="673">
        <v>252323000</v>
      </c>
      <c r="J54" s="673">
        <v>252323000</v>
      </c>
      <c r="K54" s="674" t="s">
        <v>188</v>
      </c>
      <c r="L54" s="674" t="s">
        <v>189</v>
      </c>
      <c r="M54" s="675" t="s">
        <v>1051</v>
      </c>
      <c r="N54" s="676"/>
    </row>
    <row r="55" spans="1:14" s="677" customFormat="1" ht="15">
      <c r="A55" s="669">
        <v>14121900</v>
      </c>
      <c r="B55" s="670" t="s">
        <v>210</v>
      </c>
      <c r="C55" s="671">
        <v>2</v>
      </c>
      <c r="D55" s="671">
        <v>2</v>
      </c>
      <c r="E55" s="671">
        <v>12</v>
      </c>
      <c r="F55" s="671">
        <v>1</v>
      </c>
      <c r="G55" s="672" t="s">
        <v>187</v>
      </c>
      <c r="H55" s="671">
        <v>0</v>
      </c>
      <c r="I55" s="673">
        <v>335450000</v>
      </c>
      <c r="J55" s="673">
        <v>335450000</v>
      </c>
      <c r="K55" s="674" t="s">
        <v>188</v>
      </c>
      <c r="L55" s="674" t="s">
        <v>189</v>
      </c>
      <c r="M55" s="675" t="s">
        <v>1051</v>
      </c>
      <c r="N55" s="676"/>
    </row>
    <row r="56" spans="1:14" s="677" customFormat="1" ht="15">
      <c r="A56" s="669">
        <v>14121900</v>
      </c>
      <c r="B56" s="670" t="s">
        <v>209</v>
      </c>
      <c r="C56" s="671">
        <v>1</v>
      </c>
      <c r="D56" s="671">
        <v>1</v>
      </c>
      <c r="E56" s="671">
        <v>12</v>
      </c>
      <c r="F56" s="671">
        <v>1</v>
      </c>
      <c r="G56" s="672" t="s">
        <v>192</v>
      </c>
      <c r="H56" s="671">
        <v>0</v>
      </c>
      <c r="I56" s="673">
        <v>120630000</v>
      </c>
      <c r="J56" s="673">
        <v>120630000</v>
      </c>
      <c r="K56" s="674" t="s">
        <v>188</v>
      </c>
      <c r="L56" s="674" t="s">
        <v>189</v>
      </c>
      <c r="M56" s="675" t="s">
        <v>1051</v>
      </c>
      <c r="N56" s="676"/>
    </row>
    <row r="57" spans="1:14" s="677" customFormat="1" ht="15">
      <c r="A57" s="669" t="s">
        <v>1095</v>
      </c>
      <c r="B57" s="670" t="s">
        <v>208</v>
      </c>
      <c r="C57" s="671">
        <v>1</v>
      </c>
      <c r="D57" s="671">
        <v>1</v>
      </c>
      <c r="E57" s="671">
        <v>12</v>
      </c>
      <c r="F57" s="671">
        <v>1</v>
      </c>
      <c r="G57" s="672" t="s">
        <v>192</v>
      </c>
      <c r="H57" s="671">
        <v>0</v>
      </c>
      <c r="I57" s="673">
        <v>20000000</v>
      </c>
      <c r="J57" s="673">
        <v>20000000</v>
      </c>
      <c r="K57" s="674" t="s">
        <v>188</v>
      </c>
      <c r="L57" s="674" t="s">
        <v>189</v>
      </c>
      <c r="M57" s="675" t="s">
        <v>1045</v>
      </c>
      <c r="N57" s="676"/>
    </row>
    <row r="58" spans="1:14" s="677" customFormat="1" ht="15">
      <c r="A58" s="669" t="s">
        <v>1096</v>
      </c>
      <c r="B58" s="670" t="s">
        <v>207</v>
      </c>
      <c r="C58" s="671">
        <v>1</v>
      </c>
      <c r="D58" s="671">
        <v>1</v>
      </c>
      <c r="E58" s="671">
        <v>12</v>
      </c>
      <c r="F58" s="671">
        <v>1</v>
      </c>
      <c r="G58" s="672" t="s">
        <v>192</v>
      </c>
      <c r="H58" s="671">
        <v>0</v>
      </c>
      <c r="I58" s="673">
        <v>109139000</v>
      </c>
      <c r="J58" s="673">
        <v>109139000</v>
      </c>
      <c r="K58" s="674" t="s">
        <v>188</v>
      </c>
      <c r="L58" s="674" t="s">
        <v>189</v>
      </c>
      <c r="M58" s="675" t="s">
        <v>1051</v>
      </c>
      <c r="N58" s="676"/>
    </row>
    <row r="59" spans="1:14" s="677" customFormat="1" ht="15">
      <c r="A59" s="669">
        <v>14121900</v>
      </c>
      <c r="B59" s="670" t="s">
        <v>1097</v>
      </c>
      <c r="C59" s="671">
        <v>1</v>
      </c>
      <c r="D59" s="671">
        <v>1</v>
      </c>
      <c r="E59" s="671">
        <v>12</v>
      </c>
      <c r="F59" s="671">
        <v>1</v>
      </c>
      <c r="G59" s="672" t="s">
        <v>192</v>
      </c>
      <c r="H59" s="671">
        <v>0</v>
      </c>
      <c r="I59" s="673">
        <v>2850000000</v>
      </c>
      <c r="J59" s="673">
        <v>2850000000</v>
      </c>
      <c r="K59" s="674" t="s">
        <v>188</v>
      </c>
      <c r="L59" s="674" t="s">
        <v>189</v>
      </c>
      <c r="M59" s="675" t="s">
        <v>1051</v>
      </c>
      <c r="N59" s="676"/>
    </row>
    <row r="60" spans="1:14" s="677" customFormat="1" ht="15">
      <c r="A60" s="669">
        <v>14121900</v>
      </c>
      <c r="B60" s="670" t="s">
        <v>206</v>
      </c>
      <c r="C60" s="671">
        <v>1</v>
      </c>
      <c r="D60" s="671">
        <v>1</v>
      </c>
      <c r="E60" s="671">
        <v>12</v>
      </c>
      <c r="F60" s="671">
        <v>1</v>
      </c>
      <c r="G60" s="672" t="s">
        <v>192</v>
      </c>
      <c r="H60" s="671">
        <v>0</v>
      </c>
      <c r="I60" s="673">
        <v>2917000000</v>
      </c>
      <c r="J60" s="673">
        <v>2917000000</v>
      </c>
      <c r="K60" s="674" t="s">
        <v>188</v>
      </c>
      <c r="L60" s="674" t="s">
        <v>189</v>
      </c>
      <c r="M60" s="675" t="s">
        <v>1051</v>
      </c>
      <c r="N60" s="676"/>
    </row>
    <row r="61" spans="1:14" s="677" customFormat="1" ht="15">
      <c r="A61" s="669">
        <v>14121900</v>
      </c>
      <c r="B61" s="670" t="s">
        <v>205</v>
      </c>
      <c r="C61" s="671">
        <v>1</v>
      </c>
      <c r="D61" s="671">
        <v>1</v>
      </c>
      <c r="E61" s="671">
        <v>12</v>
      </c>
      <c r="F61" s="671">
        <v>1</v>
      </c>
      <c r="G61" s="672" t="s">
        <v>192</v>
      </c>
      <c r="H61" s="671">
        <v>0</v>
      </c>
      <c r="I61" s="673">
        <v>100389000</v>
      </c>
      <c r="J61" s="673">
        <v>100389000</v>
      </c>
      <c r="K61" s="674" t="s">
        <v>188</v>
      </c>
      <c r="L61" s="674" t="s">
        <v>189</v>
      </c>
      <c r="M61" s="675" t="s">
        <v>1045</v>
      </c>
      <c r="N61" s="676"/>
    </row>
    <row r="62" spans="1:14" s="677" customFormat="1" ht="15">
      <c r="A62" s="669">
        <v>45101800</v>
      </c>
      <c r="B62" s="670" t="s">
        <v>204</v>
      </c>
      <c r="C62" s="671">
        <v>1</v>
      </c>
      <c r="D62" s="671">
        <v>1</v>
      </c>
      <c r="E62" s="671">
        <v>12</v>
      </c>
      <c r="F62" s="671">
        <v>1</v>
      </c>
      <c r="G62" s="672" t="s">
        <v>192</v>
      </c>
      <c r="H62" s="671">
        <v>0</v>
      </c>
      <c r="I62" s="673">
        <v>100000000</v>
      </c>
      <c r="J62" s="673">
        <v>100000000</v>
      </c>
      <c r="K62" s="674" t="s">
        <v>188</v>
      </c>
      <c r="L62" s="674" t="s">
        <v>189</v>
      </c>
      <c r="M62" s="675" t="s">
        <v>1045</v>
      </c>
      <c r="N62" s="676"/>
    </row>
    <row r="63" spans="1:14" s="677" customFormat="1" ht="15">
      <c r="A63" s="669" t="s">
        <v>1098</v>
      </c>
      <c r="B63" s="670" t="s">
        <v>203</v>
      </c>
      <c r="C63" s="671">
        <v>1</v>
      </c>
      <c r="D63" s="671">
        <v>1</v>
      </c>
      <c r="E63" s="671">
        <v>12</v>
      </c>
      <c r="F63" s="671">
        <v>1</v>
      </c>
      <c r="G63" s="672" t="s">
        <v>187</v>
      </c>
      <c r="H63" s="671">
        <v>0</v>
      </c>
      <c r="I63" s="673">
        <v>300000000</v>
      </c>
      <c r="J63" s="673">
        <v>300000000</v>
      </c>
      <c r="K63" s="674" t="s">
        <v>188</v>
      </c>
      <c r="L63" s="674" t="s">
        <v>189</v>
      </c>
      <c r="M63" s="675" t="s">
        <v>1051</v>
      </c>
      <c r="N63" s="676"/>
    </row>
    <row r="64" spans="1:14" s="677" customFormat="1" ht="15">
      <c r="A64" s="669" t="s">
        <v>1099</v>
      </c>
      <c r="B64" s="670" t="s">
        <v>1100</v>
      </c>
      <c r="C64" s="671">
        <v>1</v>
      </c>
      <c r="D64" s="671">
        <v>1</v>
      </c>
      <c r="E64" s="671">
        <v>12</v>
      </c>
      <c r="F64" s="671">
        <v>1</v>
      </c>
      <c r="G64" s="672" t="s">
        <v>192</v>
      </c>
      <c r="H64" s="671">
        <v>0</v>
      </c>
      <c r="I64" s="673">
        <v>239694000</v>
      </c>
      <c r="J64" s="673">
        <v>239694000</v>
      </c>
      <c r="K64" s="674" t="s">
        <v>188</v>
      </c>
      <c r="L64" s="674" t="s">
        <v>189</v>
      </c>
      <c r="M64" s="675" t="s">
        <v>1051</v>
      </c>
      <c r="N64" s="676"/>
    </row>
    <row r="65" spans="1:14" s="677" customFormat="1" ht="15">
      <c r="A65" s="669" t="s">
        <v>1101</v>
      </c>
      <c r="B65" s="670" t="s">
        <v>201</v>
      </c>
      <c r="C65" s="671">
        <v>2</v>
      </c>
      <c r="D65" s="671">
        <v>2</v>
      </c>
      <c r="E65" s="671">
        <v>12</v>
      </c>
      <c r="F65" s="671">
        <v>1</v>
      </c>
      <c r="G65" s="672" t="s">
        <v>187</v>
      </c>
      <c r="H65" s="671">
        <v>0</v>
      </c>
      <c r="I65" s="673">
        <v>199563000</v>
      </c>
      <c r="J65" s="673">
        <v>199563000</v>
      </c>
      <c r="K65" s="674" t="s">
        <v>188</v>
      </c>
      <c r="L65" s="674" t="s">
        <v>189</v>
      </c>
      <c r="M65" s="675" t="s">
        <v>1051</v>
      </c>
      <c r="N65" s="676"/>
    </row>
    <row r="66" spans="1:14" s="677" customFormat="1" ht="15">
      <c r="A66" s="669" t="s">
        <v>1102</v>
      </c>
      <c r="B66" s="670" t="s">
        <v>1103</v>
      </c>
      <c r="C66" s="671">
        <v>2</v>
      </c>
      <c r="D66" s="671">
        <v>2</v>
      </c>
      <c r="E66" s="671">
        <v>12</v>
      </c>
      <c r="F66" s="671">
        <v>1</v>
      </c>
      <c r="G66" s="672" t="s">
        <v>187</v>
      </c>
      <c r="H66" s="671">
        <v>0</v>
      </c>
      <c r="I66" s="673">
        <v>70000000</v>
      </c>
      <c r="J66" s="673">
        <v>70000000</v>
      </c>
      <c r="K66" s="674" t="s">
        <v>188</v>
      </c>
      <c r="L66" s="674" t="s">
        <v>189</v>
      </c>
      <c r="M66" s="675" t="s">
        <v>1045</v>
      </c>
      <c r="N66" s="676"/>
    </row>
    <row r="67" spans="1:14" s="677" customFormat="1" ht="15">
      <c r="A67" s="669" t="s">
        <v>200</v>
      </c>
      <c r="B67" s="670" t="s">
        <v>1104</v>
      </c>
      <c r="C67" s="671">
        <v>2</v>
      </c>
      <c r="D67" s="671">
        <v>2</v>
      </c>
      <c r="E67" s="671">
        <v>12</v>
      </c>
      <c r="F67" s="671">
        <v>1</v>
      </c>
      <c r="G67" s="672" t="s">
        <v>187</v>
      </c>
      <c r="H67" s="671">
        <v>0</v>
      </c>
      <c r="I67" s="673">
        <v>10000000</v>
      </c>
      <c r="J67" s="673">
        <v>10000000</v>
      </c>
      <c r="K67" s="674" t="s">
        <v>188</v>
      </c>
      <c r="L67" s="674" t="s">
        <v>189</v>
      </c>
      <c r="M67" s="675" t="s">
        <v>1045</v>
      </c>
      <c r="N67" s="676"/>
    </row>
    <row r="68" spans="1:14" s="677" customFormat="1" ht="15">
      <c r="A68" s="669" t="s">
        <v>1105</v>
      </c>
      <c r="B68" s="670" t="s">
        <v>1106</v>
      </c>
      <c r="C68" s="671">
        <v>2</v>
      </c>
      <c r="D68" s="671">
        <v>2</v>
      </c>
      <c r="E68" s="671">
        <v>12</v>
      </c>
      <c r="F68" s="671">
        <v>1</v>
      </c>
      <c r="G68" s="672" t="s">
        <v>187</v>
      </c>
      <c r="H68" s="671">
        <v>0</v>
      </c>
      <c r="I68" s="673">
        <v>12000000</v>
      </c>
      <c r="J68" s="673">
        <v>12000000</v>
      </c>
      <c r="K68" s="674" t="s">
        <v>188</v>
      </c>
      <c r="L68" s="674" t="s">
        <v>189</v>
      </c>
      <c r="M68" s="675" t="s">
        <v>1045</v>
      </c>
      <c r="N68" s="676"/>
    </row>
    <row r="69" spans="1:14" s="677" customFormat="1" ht="15">
      <c r="A69" s="669">
        <v>85111500</v>
      </c>
      <c r="B69" s="670" t="s">
        <v>1107</v>
      </c>
      <c r="C69" s="671">
        <v>2</v>
      </c>
      <c r="D69" s="671">
        <v>2</v>
      </c>
      <c r="E69" s="671">
        <v>12</v>
      </c>
      <c r="F69" s="671">
        <v>1</v>
      </c>
      <c r="G69" s="672" t="s">
        <v>187</v>
      </c>
      <c r="H69" s="671">
        <v>0</v>
      </c>
      <c r="I69" s="673">
        <v>10000000</v>
      </c>
      <c r="J69" s="673">
        <v>10000000</v>
      </c>
      <c r="K69" s="674" t="s">
        <v>188</v>
      </c>
      <c r="L69" s="674" t="s">
        <v>189</v>
      </c>
      <c r="M69" s="675" t="s">
        <v>1045</v>
      </c>
      <c r="N69" s="676"/>
    </row>
    <row r="70" spans="1:14" s="677" customFormat="1" ht="15">
      <c r="A70" s="669" t="s">
        <v>1108</v>
      </c>
      <c r="B70" s="670" t="s">
        <v>1109</v>
      </c>
      <c r="C70" s="671">
        <v>2</v>
      </c>
      <c r="D70" s="671">
        <v>2</v>
      </c>
      <c r="E70" s="671">
        <v>12</v>
      </c>
      <c r="F70" s="671">
        <v>1</v>
      </c>
      <c r="G70" s="672" t="s">
        <v>187</v>
      </c>
      <c r="H70" s="671">
        <v>0</v>
      </c>
      <c r="I70" s="673">
        <v>35000000</v>
      </c>
      <c r="J70" s="673">
        <v>35000000</v>
      </c>
      <c r="K70" s="674" t="s">
        <v>188</v>
      </c>
      <c r="L70" s="674" t="s">
        <v>189</v>
      </c>
      <c r="M70" s="675" t="s">
        <v>1045</v>
      </c>
      <c r="N70" s="676"/>
    </row>
    <row r="71" spans="1:14" s="677" customFormat="1" ht="15">
      <c r="A71" s="669">
        <v>12160000</v>
      </c>
      <c r="B71" s="670" t="s">
        <v>1110</v>
      </c>
      <c r="C71" s="671">
        <v>2</v>
      </c>
      <c r="D71" s="671">
        <v>2</v>
      </c>
      <c r="E71" s="671">
        <v>12</v>
      </c>
      <c r="F71" s="671">
        <v>1</v>
      </c>
      <c r="G71" s="672" t="s">
        <v>187</v>
      </c>
      <c r="H71" s="671">
        <v>0</v>
      </c>
      <c r="I71" s="673">
        <v>68000000</v>
      </c>
      <c r="J71" s="673">
        <v>68000000</v>
      </c>
      <c r="K71" s="674" t="s">
        <v>188</v>
      </c>
      <c r="L71" s="674" t="s">
        <v>189</v>
      </c>
      <c r="M71" s="675" t="s">
        <v>1045</v>
      </c>
      <c r="N71" s="676"/>
    </row>
    <row r="72" spans="1:14" s="677" customFormat="1" ht="15">
      <c r="A72" s="669">
        <v>12160000</v>
      </c>
      <c r="B72" s="670" t="s">
        <v>1110</v>
      </c>
      <c r="C72" s="671">
        <v>2</v>
      </c>
      <c r="D72" s="671">
        <v>2</v>
      </c>
      <c r="E72" s="671">
        <v>12</v>
      </c>
      <c r="F72" s="671">
        <v>1</v>
      </c>
      <c r="G72" s="672" t="s">
        <v>187</v>
      </c>
      <c r="H72" s="671">
        <v>0</v>
      </c>
      <c r="I72" s="673">
        <v>72220000</v>
      </c>
      <c r="J72" s="673">
        <v>72220000</v>
      </c>
      <c r="K72" s="674" t="s">
        <v>188</v>
      </c>
      <c r="L72" s="674" t="s">
        <v>189</v>
      </c>
      <c r="M72" s="675" t="s">
        <v>1045</v>
      </c>
      <c r="N72" s="676"/>
    </row>
    <row r="73" spans="1:14" s="677" customFormat="1" ht="15">
      <c r="A73" s="669">
        <v>46191600</v>
      </c>
      <c r="B73" s="670" t="s">
        <v>1111</v>
      </c>
      <c r="C73" s="671">
        <v>2</v>
      </c>
      <c r="D73" s="671">
        <v>2</v>
      </c>
      <c r="E73" s="671">
        <v>12</v>
      </c>
      <c r="F73" s="671">
        <v>1</v>
      </c>
      <c r="G73" s="672" t="s">
        <v>187</v>
      </c>
      <c r="H73" s="671">
        <v>0</v>
      </c>
      <c r="I73" s="673">
        <v>7000000</v>
      </c>
      <c r="J73" s="673">
        <v>7000000</v>
      </c>
      <c r="K73" s="674" t="s">
        <v>188</v>
      </c>
      <c r="L73" s="674" t="s">
        <v>189</v>
      </c>
      <c r="M73" s="675" t="s">
        <v>1045</v>
      </c>
      <c r="N73" s="676"/>
    </row>
    <row r="74" spans="1:14" s="677" customFormat="1" ht="15">
      <c r="A74" s="669">
        <v>90101600</v>
      </c>
      <c r="B74" s="670" t="s">
        <v>1112</v>
      </c>
      <c r="C74" s="671">
        <v>2</v>
      </c>
      <c r="D74" s="671">
        <v>2</v>
      </c>
      <c r="E74" s="671">
        <v>12</v>
      </c>
      <c r="F74" s="671">
        <v>1</v>
      </c>
      <c r="G74" s="672" t="s">
        <v>187</v>
      </c>
      <c r="H74" s="671">
        <v>0</v>
      </c>
      <c r="I74" s="673">
        <v>568871000</v>
      </c>
      <c r="J74" s="673">
        <v>568871000</v>
      </c>
      <c r="K74" s="674" t="s">
        <v>188</v>
      </c>
      <c r="L74" s="674" t="s">
        <v>189</v>
      </c>
      <c r="M74" s="675" t="s">
        <v>1051</v>
      </c>
      <c r="N74" s="676"/>
    </row>
    <row r="75" spans="1:14" s="677" customFormat="1" ht="15">
      <c r="A75" s="669" t="s">
        <v>1113</v>
      </c>
      <c r="B75" s="670" t="s">
        <v>1114</v>
      </c>
      <c r="C75" s="671">
        <v>2</v>
      </c>
      <c r="D75" s="671">
        <v>2</v>
      </c>
      <c r="E75" s="671">
        <v>12</v>
      </c>
      <c r="F75" s="671">
        <v>1</v>
      </c>
      <c r="G75" s="672" t="s">
        <v>187</v>
      </c>
      <c r="H75" s="671">
        <v>0</v>
      </c>
      <c r="I75" s="673">
        <v>690000</v>
      </c>
      <c r="J75" s="673">
        <v>690000</v>
      </c>
      <c r="K75" s="674" t="s">
        <v>188</v>
      </c>
      <c r="L75" s="674" t="s">
        <v>189</v>
      </c>
      <c r="M75" s="675" t="s">
        <v>1045</v>
      </c>
      <c r="N75" s="676"/>
    </row>
    <row r="76" spans="1:14" s="677" customFormat="1" ht="15">
      <c r="A76" s="669" t="s">
        <v>199</v>
      </c>
      <c r="B76" s="670" t="s">
        <v>1115</v>
      </c>
      <c r="C76" s="671">
        <v>2</v>
      </c>
      <c r="D76" s="671">
        <v>2</v>
      </c>
      <c r="E76" s="671">
        <v>12</v>
      </c>
      <c r="F76" s="671">
        <v>1</v>
      </c>
      <c r="G76" s="672" t="s">
        <v>192</v>
      </c>
      <c r="H76" s="671">
        <v>0</v>
      </c>
      <c r="I76" s="673">
        <v>89062424</v>
      </c>
      <c r="J76" s="673">
        <v>20000000</v>
      </c>
      <c r="K76" s="674" t="s">
        <v>188</v>
      </c>
      <c r="L76" s="674" t="s">
        <v>189</v>
      </c>
      <c r="M76" s="675" t="s">
        <v>1045</v>
      </c>
      <c r="N76" s="676"/>
    </row>
    <row r="77" spans="1:14" s="677" customFormat="1" ht="15">
      <c r="A77" s="669" t="s">
        <v>198</v>
      </c>
      <c r="B77" s="670" t="s">
        <v>1116</v>
      </c>
      <c r="C77" s="671">
        <v>2</v>
      </c>
      <c r="D77" s="671">
        <v>2</v>
      </c>
      <c r="E77" s="671">
        <v>12</v>
      </c>
      <c r="F77" s="671">
        <v>1</v>
      </c>
      <c r="G77" s="672" t="s">
        <v>192</v>
      </c>
      <c r="H77" s="671">
        <v>0</v>
      </c>
      <c r="I77" s="673">
        <v>263219576</v>
      </c>
      <c r="J77" s="673">
        <v>31646576</v>
      </c>
      <c r="K77" s="674" t="s">
        <v>188</v>
      </c>
      <c r="L77" s="674" t="s">
        <v>189</v>
      </c>
      <c r="M77" s="675" t="s">
        <v>1045</v>
      </c>
      <c r="N77" s="676"/>
    </row>
    <row r="78" spans="1:14" s="677" customFormat="1" ht="15">
      <c r="A78" s="669" t="s">
        <v>197</v>
      </c>
      <c r="B78" s="670" t="s">
        <v>1117</v>
      </c>
      <c r="C78" s="671">
        <v>2</v>
      </c>
      <c r="D78" s="671">
        <v>2</v>
      </c>
      <c r="E78" s="671">
        <v>12</v>
      </c>
      <c r="F78" s="671">
        <v>1</v>
      </c>
      <c r="G78" s="672" t="s">
        <v>187</v>
      </c>
      <c r="H78" s="671">
        <v>0</v>
      </c>
      <c r="I78" s="673">
        <v>547315000</v>
      </c>
      <c r="J78" s="673">
        <v>12454000</v>
      </c>
      <c r="K78" s="674" t="s">
        <v>188</v>
      </c>
      <c r="L78" s="674" t="s">
        <v>189</v>
      </c>
      <c r="M78" s="675" t="s">
        <v>1045</v>
      </c>
      <c r="N78" s="676"/>
    </row>
    <row r="79" spans="1:14" s="677" customFormat="1" ht="15">
      <c r="A79" s="669" t="s">
        <v>200</v>
      </c>
      <c r="B79" s="670" t="s">
        <v>1118</v>
      </c>
      <c r="C79" s="671">
        <v>2</v>
      </c>
      <c r="D79" s="671">
        <v>2</v>
      </c>
      <c r="E79" s="671">
        <v>12</v>
      </c>
      <c r="F79" s="671">
        <v>1</v>
      </c>
      <c r="G79" s="672" t="s">
        <v>187</v>
      </c>
      <c r="H79" s="671">
        <v>0</v>
      </c>
      <c r="I79" s="673">
        <v>8500000</v>
      </c>
      <c r="J79" s="673">
        <v>8500000</v>
      </c>
      <c r="K79" s="674" t="s">
        <v>188</v>
      </c>
      <c r="L79" s="674" t="s">
        <v>189</v>
      </c>
      <c r="M79" s="675" t="s">
        <v>1045</v>
      </c>
      <c r="N79" s="676"/>
    </row>
    <row r="80" spans="1:14" s="677" customFormat="1" ht="15">
      <c r="A80" s="680">
        <v>83101500</v>
      </c>
      <c r="B80" s="670" t="s">
        <v>1119</v>
      </c>
      <c r="C80" s="671"/>
      <c r="D80" s="671"/>
      <c r="E80" s="671"/>
      <c r="F80" s="671"/>
      <c r="G80" s="671"/>
      <c r="H80" s="671"/>
      <c r="I80" s="678">
        <v>7535000</v>
      </c>
      <c r="J80" s="679"/>
      <c r="K80" s="674" t="s">
        <v>188</v>
      </c>
      <c r="L80" s="674" t="s">
        <v>189</v>
      </c>
      <c r="M80" s="671"/>
      <c r="N80" s="676"/>
    </row>
    <row r="81" spans="1:14" s="677" customFormat="1" ht="15">
      <c r="A81" s="669" t="s">
        <v>196</v>
      </c>
      <c r="B81" s="670" t="s">
        <v>1120</v>
      </c>
      <c r="C81" s="671">
        <v>2</v>
      </c>
      <c r="D81" s="671">
        <v>2</v>
      </c>
      <c r="E81" s="671">
        <v>12</v>
      </c>
      <c r="F81" s="671">
        <v>1</v>
      </c>
      <c r="G81" s="672" t="s">
        <v>187</v>
      </c>
      <c r="H81" s="671">
        <v>0</v>
      </c>
      <c r="I81" s="673">
        <v>696858000</v>
      </c>
      <c r="J81" s="673">
        <v>696858000</v>
      </c>
      <c r="K81" s="674" t="s">
        <v>188</v>
      </c>
      <c r="L81" s="674" t="s">
        <v>189</v>
      </c>
      <c r="M81" s="675" t="s">
        <v>1051</v>
      </c>
      <c r="N81" s="676"/>
    </row>
    <row r="82" spans="1:14" s="677" customFormat="1" ht="15">
      <c r="A82" s="669" t="s">
        <v>1098</v>
      </c>
      <c r="B82" s="670" t="s">
        <v>1121</v>
      </c>
      <c r="C82" s="671">
        <v>2</v>
      </c>
      <c r="D82" s="671">
        <v>2</v>
      </c>
      <c r="E82" s="671">
        <v>12</v>
      </c>
      <c r="F82" s="671">
        <v>1</v>
      </c>
      <c r="G82" s="672" t="s">
        <v>192</v>
      </c>
      <c r="H82" s="671">
        <v>0</v>
      </c>
      <c r="I82" s="673">
        <v>170000000</v>
      </c>
      <c r="J82" s="673">
        <v>170000000</v>
      </c>
      <c r="K82" s="674" t="s">
        <v>188</v>
      </c>
      <c r="L82" s="674" t="s">
        <v>189</v>
      </c>
      <c r="M82" s="675" t="s">
        <v>1051</v>
      </c>
      <c r="N82" s="676"/>
    </row>
    <row r="83" spans="1:14" s="677" customFormat="1" ht="15">
      <c r="A83" s="669" t="s">
        <v>1122</v>
      </c>
      <c r="B83" s="670" t="s">
        <v>1123</v>
      </c>
      <c r="C83" s="671">
        <v>2</v>
      </c>
      <c r="D83" s="671">
        <v>2</v>
      </c>
      <c r="E83" s="671">
        <v>12</v>
      </c>
      <c r="F83" s="671">
        <v>1</v>
      </c>
      <c r="G83" s="672" t="s">
        <v>187</v>
      </c>
      <c r="H83" s="671">
        <v>0</v>
      </c>
      <c r="I83" s="673">
        <v>4000000</v>
      </c>
      <c r="J83" s="673">
        <v>4000000</v>
      </c>
      <c r="K83" s="674" t="s">
        <v>188</v>
      </c>
      <c r="L83" s="674" t="s">
        <v>189</v>
      </c>
      <c r="M83" s="675" t="s">
        <v>1045</v>
      </c>
      <c r="N83" s="676"/>
    </row>
    <row r="84" spans="1:14" s="677" customFormat="1" ht="15">
      <c r="A84" s="669" t="s">
        <v>195</v>
      </c>
      <c r="B84" s="670" t="s">
        <v>1124</v>
      </c>
      <c r="C84" s="671">
        <v>2</v>
      </c>
      <c r="D84" s="671">
        <v>2</v>
      </c>
      <c r="E84" s="671">
        <v>12</v>
      </c>
      <c r="F84" s="671">
        <v>1</v>
      </c>
      <c r="G84" s="672" t="s">
        <v>191</v>
      </c>
      <c r="H84" s="671">
        <v>0</v>
      </c>
      <c r="I84" s="673">
        <v>326658000</v>
      </c>
      <c r="J84" s="673">
        <v>326658000</v>
      </c>
      <c r="K84" s="674" t="s">
        <v>188</v>
      </c>
      <c r="L84" s="674" t="s">
        <v>189</v>
      </c>
      <c r="M84" s="675" t="s">
        <v>1051</v>
      </c>
      <c r="N84" s="676"/>
    </row>
    <row r="85" spans="1:14" s="677" customFormat="1" ht="15">
      <c r="A85" s="669" t="s">
        <v>1125</v>
      </c>
      <c r="B85" s="670" t="s">
        <v>1126</v>
      </c>
      <c r="C85" s="671">
        <v>2</v>
      </c>
      <c r="D85" s="671">
        <v>2</v>
      </c>
      <c r="E85" s="671">
        <v>12</v>
      </c>
      <c r="F85" s="671">
        <v>1</v>
      </c>
      <c r="G85" s="672" t="s">
        <v>187</v>
      </c>
      <c r="H85" s="671">
        <v>0</v>
      </c>
      <c r="I85" s="673">
        <v>10000000</v>
      </c>
      <c r="J85" s="673">
        <v>10000000</v>
      </c>
      <c r="K85" s="674" t="s">
        <v>188</v>
      </c>
      <c r="L85" s="674" t="s">
        <v>189</v>
      </c>
      <c r="M85" s="675" t="s">
        <v>1045</v>
      </c>
      <c r="N85" s="676"/>
    </row>
    <row r="86" spans="1:14" s="677" customFormat="1" ht="15">
      <c r="A86" s="669" t="s">
        <v>1127</v>
      </c>
      <c r="B86" s="670" t="s">
        <v>1128</v>
      </c>
      <c r="C86" s="671">
        <v>2</v>
      </c>
      <c r="D86" s="671">
        <v>2</v>
      </c>
      <c r="E86" s="671">
        <v>12</v>
      </c>
      <c r="F86" s="671">
        <v>1</v>
      </c>
      <c r="G86" s="672" t="s">
        <v>187</v>
      </c>
      <c r="H86" s="671">
        <v>0</v>
      </c>
      <c r="I86" s="673">
        <v>20000000</v>
      </c>
      <c r="J86" s="673">
        <v>20000000</v>
      </c>
      <c r="K86" s="674" t="s">
        <v>188</v>
      </c>
      <c r="L86" s="674" t="s">
        <v>189</v>
      </c>
      <c r="M86" s="675" t="s">
        <v>1045</v>
      </c>
      <c r="N86" s="676"/>
    </row>
    <row r="87" spans="1:14" s="677" customFormat="1" ht="15">
      <c r="A87" s="669" t="s">
        <v>1098</v>
      </c>
      <c r="B87" s="670" t="s">
        <v>1129</v>
      </c>
      <c r="C87" s="671">
        <v>2</v>
      </c>
      <c r="D87" s="671">
        <v>2</v>
      </c>
      <c r="E87" s="671">
        <v>12</v>
      </c>
      <c r="F87" s="671">
        <v>1</v>
      </c>
      <c r="G87" s="672" t="s">
        <v>192</v>
      </c>
      <c r="H87" s="671">
        <v>0</v>
      </c>
      <c r="I87" s="673">
        <v>43110000</v>
      </c>
      <c r="J87" s="673">
        <v>43110000</v>
      </c>
      <c r="K87" s="674" t="s">
        <v>188</v>
      </c>
      <c r="L87" s="674" t="s">
        <v>189</v>
      </c>
      <c r="M87" s="675" t="s">
        <v>1045</v>
      </c>
      <c r="N87" s="676"/>
    </row>
    <row r="88" spans="1:14" s="677" customFormat="1" ht="15">
      <c r="A88" s="669" t="s">
        <v>1130</v>
      </c>
      <c r="B88" s="670" t="s">
        <v>1131</v>
      </c>
      <c r="C88" s="671">
        <v>2</v>
      </c>
      <c r="D88" s="671">
        <v>2</v>
      </c>
      <c r="E88" s="671">
        <v>12</v>
      </c>
      <c r="F88" s="671">
        <v>1</v>
      </c>
      <c r="G88" s="672" t="s">
        <v>187</v>
      </c>
      <c r="H88" s="671">
        <v>0</v>
      </c>
      <c r="I88" s="673">
        <v>19474000</v>
      </c>
      <c r="J88" s="673">
        <v>19474000</v>
      </c>
      <c r="K88" s="674" t="s">
        <v>188</v>
      </c>
      <c r="L88" s="674" t="s">
        <v>189</v>
      </c>
      <c r="M88" s="675" t="s">
        <v>1045</v>
      </c>
      <c r="N88" s="676"/>
    </row>
    <row r="89" spans="1:14" s="677" customFormat="1" ht="15">
      <c r="A89" s="669" t="s">
        <v>1132</v>
      </c>
      <c r="B89" s="670" t="s">
        <v>1133</v>
      </c>
      <c r="C89" s="671">
        <v>2</v>
      </c>
      <c r="D89" s="671">
        <v>2</v>
      </c>
      <c r="E89" s="671">
        <v>12</v>
      </c>
      <c r="F89" s="671">
        <v>1</v>
      </c>
      <c r="G89" s="672" t="s">
        <v>187</v>
      </c>
      <c r="H89" s="671">
        <v>0</v>
      </c>
      <c r="I89" s="673">
        <v>25103000</v>
      </c>
      <c r="J89" s="673">
        <v>25103000</v>
      </c>
      <c r="K89" s="674" t="s">
        <v>188</v>
      </c>
      <c r="L89" s="674" t="s">
        <v>189</v>
      </c>
      <c r="M89" s="675" t="s">
        <v>1045</v>
      </c>
      <c r="N89" s="676"/>
    </row>
    <row r="90" spans="1:14" s="677" customFormat="1" ht="15">
      <c r="A90" s="669" t="s">
        <v>1098</v>
      </c>
      <c r="B90" s="670" t="s">
        <v>1134</v>
      </c>
      <c r="C90" s="671">
        <v>2</v>
      </c>
      <c r="D90" s="671">
        <v>2</v>
      </c>
      <c r="E90" s="671">
        <v>12</v>
      </c>
      <c r="F90" s="671">
        <v>1</v>
      </c>
      <c r="G90" s="672" t="s">
        <v>192</v>
      </c>
      <c r="H90" s="671">
        <v>0</v>
      </c>
      <c r="I90" s="673">
        <v>80000000</v>
      </c>
      <c r="J90" s="673">
        <v>80000000</v>
      </c>
      <c r="K90" s="674" t="s">
        <v>188</v>
      </c>
      <c r="L90" s="674" t="s">
        <v>189</v>
      </c>
      <c r="M90" s="675" t="s">
        <v>1045</v>
      </c>
      <c r="N90" s="676"/>
    </row>
    <row r="91" spans="1:14" s="677" customFormat="1" ht="15">
      <c r="A91" s="680">
        <v>20102300</v>
      </c>
      <c r="B91" s="670" t="s">
        <v>1135</v>
      </c>
      <c r="C91" s="671"/>
      <c r="D91" s="671"/>
      <c r="E91" s="671"/>
      <c r="F91" s="671"/>
      <c r="G91" s="671"/>
      <c r="H91" s="671"/>
      <c r="I91" s="678">
        <v>112000000</v>
      </c>
      <c r="J91" s="679"/>
      <c r="K91" s="674" t="s">
        <v>188</v>
      </c>
      <c r="L91" s="674" t="s">
        <v>189</v>
      </c>
      <c r="M91" s="671"/>
      <c r="N91" s="676"/>
    </row>
    <row r="92" spans="1:14" s="677" customFormat="1" ht="15">
      <c r="A92" s="680" t="s">
        <v>1136</v>
      </c>
      <c r="B92" s="670" t="s">
        <v>1137</v>
      </c>
      <c r="C92" s="671">
        <v>2</v>
      </c>
      <c r="D92" s="671">
        <v>2</v>
      </c>
      <c r="E92" s="671">
        <v>12</v>
      </c>
      <c r="F92" s="671">
        <v>1</v>
      </c>
      <c r="G92" s="672" t="s">
        <v>187</v>
      </c>
      <c r="H92" s="671">
        <v>0</v>
      </c>
      <c r="I92" s="673">
        <v>18028000</v>
      </c>
      <c r="J92" s="673">
        <v>18028000</v>
      </c>
      <c r="K92" s="674" t="s">
        <v>188</v>
      </c>
      <c r="L92" s="674" t="s">
        <v>189</v>
      </c>
      <c r="M92" s="675" t="s">
        <v>1045</v>
      </c>
      <c r="N92" s="676"/>
    </row>
    <row r="93" spans="1:14" s="677" customFormat="1" ht="15">
      <c r="A93" s="669">
        <v>92101501</v>
      </c>
      <c r="B93" s="670" t="s">
        <v>1138</v>
      </c>
      <c r="C93" s="671">
        <v>2</v>
      </c>
      <c r="D93" s="671">
        <v>2</v>
      </c>
      <c r="E93" s="671">
        <v>12</v>
      </c>
      <c r="F93" s="671">
        <v>1</v>
      </c>
      <c r="G93" s="672" t="s">
        <v>187</v>
      </c>
      <c r="H93" s="671">
        <v>0</v>
      </c>
      <c r="I93" s="673">
        <v>848000000</v>
      </c>
      <c r="J93" s="673">
        <v>848000000</v>
      </c>
      <c r="K93" s="674" t="s">
        <v>188</v>
      </c>
      <c r="L93" s="674" t="s">
        <v>189</v>
      </c>
      <c r="M93" s="675" t="s">
        <v>1051</v>
      </c>
      <c r="N93" s="676"/>
    </row>
    <row r="94" spans="1:14" s="677" customFormat="1" ht="15">
      <c r="A94" s="669">
        <v>80111500</v>
      </c>
      <c r="B94" s="670" t="s">
        <v>1139</v>
      </c>
      <c r="C94" s="671">
        <v>2</v>
      </c>
      <c r="D94" s="671">
        <v>2</v>
      </c>
      <c r="E94" s="671">
        <v>12</v>
      </c>
      <c r="F94" s="671">
        <v>1</v>
      </c>
      <c r="G94" s="672" t="s">
        <v>187</v>
      </c>
      <c r="H94" s="671">
        <v>0</v>
      </c>
      <c r="I94" s="673">
        <v>20000000</v>
      </c>
      <c r="J94" s="673">
        <v>20000000</v>
      </c>
      <c r="K94" s="674" t="s">
        <v>188</v>
      </c>
      <c r="L94" s="674" t="s">
        <v>189</v>
      </c>
      <c r="M94" s="675" t="s">
        <v>1045</v>
      </c>
      <c r="N94" s="676"/>
    </row>
    <row r="95" spans="1:14" s="677" customFormat="1" ht="15">
      <c r="A95" s="669" t="s">
        <v>1098</v>
      </c>
      <c r="B95" s="670" t="s">
        <v>1140</v>
      </c>
      <c r="C95" s="671">
        <v>2</v>
      </c>
      <c r="D95" s="671">
        <v>2</v>
      </c>
      <c r="E95" s="671">
        <v>12</v>
      </c>
      <c r="F95" s="671">
        <v>1</v>
      </c>
      <c r="G95" s="672" t="s">
        <v>192</v>
      </c>
      <c r="H95" s="671">
        <v>0</v>
      </c>
      <c r="I95" s="673">
        <v>60000000</v>
      </c>
      <c r="J95" s="673">
        <v>60000000</v>
      </c>
      <c r="K95" s="674" t="s">
        <v>188</v>
      </c>
      <c r="L95" s="674" t="s">
        <v>189</v>
      </c>
      <c r="M95" s="675" t="s">
        <v>1045</v>
      </c>
      <c r="N95" s="676"/>
    </row>
    <row r="96" spans="1:14" s="677" customFormat="1" ht="15">
      <c r="A96" s="669" t="s">
        <v>202</v>
      </c>
      <c r="B96" s="670" t="s">
        <v>1141</v>
      </c>
      <c r="C96" s="671">
        <v>2</v>
      </c>
      <c r="D96" s="671">
        <v>2</v>
      </c>
      <c r="E96" s="671">
        <v>12</v>
      </c>
      <c r="F96" s="671">
        <v>1</v>
      </c>
      <c r="G96" s="672" t="s">
        <v>187</v>
      </c>
      <c r="H96" s="671">
        <v>0</v>
      </c>
      <c r="I96" s="673">
        <v>1500000</v>
      </c>
      <c r="J96" s="673">
        <v>1500000</v>
      </c>
      <c r="K96" s="674" t="s">
        <v>188</v>
      </c>
      <c r="L96" s="674" t="s">
        <v>189</v>
      </c>
      <c r="M96" s="675" t="s">
        <v>1045</v>
      </c>
      <c r="N96" s="676"/>
    </row>
    <row r="97" spans="1:14" s="677" customFormat="1" ht="15">
      <c r="A97" s="669" t="s">
        <v>202</v>
      </c>
      <c r="B97" s="670" t="s">
        <v>1141</v>
      </c>
      <c r="C97" s="671">
        <v>2</v>
      </c>
      <c r="D97" s="671">
        <v>2</v>
      </c>
      <c r="E97" s="671">
        <v>12</v>
      </c>
      <c r="F97" s="671">
        <v>1</v>
      </c>
      <c r="G97" s="672" t="s">
        <v>187</v>
      </c>
      <c r="H97" s="671">
        <v>0</v>
      </c>
      <c r="I97" s="673">
        <v>25890000</v>
      </c>
      <c r="J97" s="673">
        <v>25890000</v>
      </c>
      <c r="K97" s="674" t="s">
        <v>188</v>
      </c>
      <c r="L97" s="674" t="s">
        <v>189</v>
      </c>
      <c r="M97" s="675" t="s">
        <v>1045</v>
      </c>
      <c r="N97" s="676"/>
    </row>
    <row r="98" spans="1:14" s="677" customFormat="1" ht="15">
      <c r="A98" s="680">
        <v>82121500</v>
      </c>
      <c r="B98" s="670" t="s">
        <v>1142</v>
      </c>
      <c r="C98" s="671"/>
      <c r="D98" s="671"/>
      <c r="E98" s="671"/>
      <c r="F98" s="671"/>
      <c r="G98" s="671"/>
      <c r="H98" s="671"/>
      <c r="I98" s="678">
        <v>15451123000</v>
      </c>
      <c r="J98" s="679"/>
      <c r="K98" s="674" t="s">
        <v>188</v>
      </c>
      <c r="L98" s="674" t="s">
        <v>189</v>
      </c>
      <c r="M98" s="671"/>
      <c r="N98" s="676"/>
    </row>
    <row r="99" spans="1:14" s="677" customFormat="1" ht="15">
      <c r="A99" s="669">
        <v>82121900</v>
      </c>
      <c r="B99" s="670" t="s">
        <v>1143</v>
      </c>
      <c r="C99" s="671">
        <v>2</v>
      </c>
      <c r="D99" s="671">
        <v>2</v>
      </c>
      <c r="E99" s="671">
        <v>12</v>
      </c>
      <c r="F99" s="671">
        <v>1</v>
      </c>
      <c r="G99" s="672" t="s">
        <v>187</v>
      </c>
      <c r="H99" s="671">
        <v>0</v>
      </c>
      <c r="I99" s="673">
        <v>9500000</v>
      </c>
      <c r="J99" s="673">
        <v>9500000</v>
      </c>
      <c r="K99" s="674" t="s">
        <v>188</v>
      </c>
      <c r="L99" s="674" t="s">
        <v>189</v>
      </c>
      <c r="M99" s="675" t="s">
        <v>1045</v>
      </c>
      <c r="N99" s="676"/>
    </row>
    <row r="100" spans="1:14" s="677" customFormat="1" ht="15">
      <c r="A100" s="669" t="s">
        <v>1098</v>
      </c>
      <c r="B100" s="670" t="s">
        <v>1144</v>
      </c>
      <c r="C100" s="671">
        <v>2</v>
      </c>
      <c r="D100" s="671">
        <v>2</v>
      </c>
      <c r="E100" s="671">
        <v>12</v>
      </c>
      <c r="F100" s="671">
        <v>1</v>
      </c>
      <c r="G100" s="672" t="s">
        <v>192</v>
      </c>
      <c r="H100" s="671">
        <v>0</v>
      </c>
      <c r="I100" s="673">
        <v>397500000</v>
      </c>
      <c r="J100" s="673">
        <v>397500000</v>
      </c>
      <c r="K100" s="674" t="s">
        <v>188</v>
      </c>
      <c r="L100" s="674" t="s">
        <v>189</v>
      </c>
      <c r="M100" s="675" t="s">
        <v>1051</v>
      </c>
      <c r="N100" s="676"/>
    </row>
    <row r="101" spans="1:14" s="677" customFormat="1" ht="15">
      <c r="A101" s="669" t="s">
        <v>1145</v>
      </c>
      <c r="B101" s="670" t="s">
        <v>1146</v>
      </c>
      <c r="C101" s="671">
        <v>2</v>
      </c>
      <c r="D101" s="671">
        <v>2</v>
      </c>
      <c r="E101" s="671">
        <v>12</v>
      </c>
      <c r="F101" s="671">
        <v>1</v>
      </c>
      <c r="G101" s="672" t="s">
        <v>187</v>
      </c>
      <c r="H101" s="671">
        <v>0</v>
      </c>
      <c r="I101" s="673">
        <v>706835000</v>
      </c>
      <c r="J101" s="673">
        <v>3000000</v>
      </c>
      <c r="K101" s="674" t="s">
        <v>188</v>
      </c>
      <c r="L101" s="674" t="s">
        <v>189</v>
      </c>
      <c r="M101" s="675" t="s">
        <v>1045</v>
      </c>
      <c r="N101" s="676"/>
    </row>
    <row r="102" spans="1:14" s="677" customFormat="1" ht="15">
      <c r="A102" s="669" t="s">
        <v>1098</v>
      </c>
      <c r="B102" s="670" t="s">
        <v>1147</v>
      </c>
      <c r="C102" s="671">
        <v>2</v>
      </c>
      <c r="D102" s="671">
        <v>2</v>
      </c>
      <c r="E102" s="671">
        <v>12</v>
      </c>
      <c r="F102" s="671">
        <v>1</v>
      </c>
      <c r="G102" s="672" t="s">
        <v>192</v>
      </c>
      <c r="H102" s="671">
        <v>0</v>
      </c>
      <c r="I102" s="673">
        <v>120000000</v>
      </c>
      <c r="J102" s="673">
        <v>120000000</v>
      </c>
      <c r="K102" s="674" t="s">
        <v>188</v>
      </c>
      <c r="L102" s="674" t="s">
        <v>189</v>
      </c>
      <c r="M102" s="675" t="s">
        <v>1051</v>
      </c>
      <c r="N102" s="676"/>
    </row>
    <row r="103" spans="1:14" s="677" customFormat="1" ht="15">
      <c r="A103" s="669" t="s">
        <v>1098</v>
      </c>
      <c r="B103" s="670" t="s">
        <v>1148</v>
      </c>
      <c r="C103" s="671">
        <v>2</v>
      </c>
      <c r="D103" s="671">
        <v>2</v>
      </c>
      <c r="E103" s="671">
        <v>12</v>
      </c>
      <c r="F103" s="671">
        <v>1</v>
      </c>
      <c r="G103" s="672" t="s">
        <v>192</v>
      </c>
      <c r="H103" s="671">
        <v>0</v>
      </c>
      <c r="I103" s="673">
        <v>60000000</v>
      </c>
      <c r="J103" s="673">
        <v>60000000</v>
      </c>
      <c r="K103" s="674" t="s">
        <v>188</v>
      </c>
      <c r="L103" s="674" t="s">
        <v>189</v>
      </c>
      <c r="M103" s="675" t="s">
        <v>1045</v>
      </c>
      <c r="N103" s="676"/>
    </row>
    <row r="104" spans="1:14" s="677" customFormat="1" ht="15">
      <c r="A104" s="669" t="s">
        <v>1098</v>
      </c>
      <c r="B104" s="670" t="s">
        <v>1149</v>
      </c>
      <c r="C104" s="671">
        <v>2</v>
      </c>
      <c r="D104" s="671">
        <v>2</v>
      </c>
      <c r="E104" s="671">
        <v>12</v>
      </c>
      <c r="F104" s="671">
        <v>1</v>
      </c>
      <c r="G104" s="672" t="s">
        <v>192</v>
      </c>
      <c r="H104" s="671">
        <v>0</v>
      </c>
      <c r="I104" s="673">
        <v>60000000</v>
      </c>
      <c r="J104" s="673">
        <v>60000000</v>
      </c>
      <c r="K104" s="674" t="s">
        <v>188</v>
      </c>
      <c r="L104" s="674" t="s">
        <v>189</v>
      </c>
      <c r="M104" s="675" t="s">
        <v>1045</v>
      </c>
      <c r="N104" s="676"/>
    </row>
    <row r="105" spans="1:14" s="677" customFormat="1" ht="15">
      <c r="A105" s="669" t="s">
        <v>1150</v>
      </c>
      <c r="B105" s="670" t="s">
        <v>1151</v>
      </c>
      <c r="C105" s="671">
        <v>2</v>
      </c>
      <c r="D105" s="671">
        <v>2</v>
      </c>
      <c r="E105" s="671">
        <v>12</v>
      </c>
      <c r="F105" s="671">
        <v>1</v>
      </c>
      <c r="G105" s="672" t="s">
        <v>187</v>
      </c>
      <c r="H105" s="671">
        <v>0</v>
      </c>
      <c r="I105" s="673">
        <v>2200000</v>
      </c>
      <c r="J105" s="673">
        <v>2200000</v>
      </c>
      <c r="K105" s="674" t="s">
        <v>188</v>
      </c>
      <c r="L105" s="674" t="s">
        <v>189</v>
      </c>
      <c r="M105" s="675" t="s">
        <v>1045</v>
      </c>
      <c r="N105" s="676"/>
    </row>
    <row r="106" spans="1:14" s="677" customFormat="1" ht="15">
      <c r="A106" s="669">
        <v>44121500</v>
      </c>
      <c r="B106" s="670" t="s">
        <v>194</v>
      </c>
      <c r="C106" s="671">
        <v>1</v>
      </c>
      <c r="D106" s="671">
        <v>1</v>
      </c>
      <c r="E106" s="671">
        <v>12</v>
      </c>
      <c r="F106" s="671">
        <v>1</v>
      </c>
      <c r="G106" s="672" t="s">
        <v>192</v>
      </c>
      <c r="H106" s="671">
        <v>0</v>
      </c>
      <c r="I106" s="673">
        <v>64465000</v>
      </c>
      <c r="J106" s="673">
        <v>64465000</v>
      </c>
      <c r="K106" s="674" t="s">
        <v>188</v>
      </c>
      <c r="L106" s="674" t="s">
        <v>189</v>
      </c>
      <c r="M106" s="675" t="s">
        <v>1045</v>
      </c>
      <c r="N106" s="676"/>
    </row>
    <row r="107" spans="1:14" s="677" customFormat="1" ht="15">
      <c r="A107" s="669">
        <v>60121800</v>
      </c>
      <c r="B107" s="670" t="s">
        <v>193</v>
      </c>
      <c r="C107" s="671">
        <v>1</v>
      </c>
      <c r="D107" s="671">
        <v>1</v>
      </c>
      <c r="E107" s="671">
        <v>12</v>
      </c>
      <c r="F107" s="671">
        <v>1</v>
      </c>
      <c r="G107" s="672" t="s">
        <v>192</v>
      </c>
      <c r="H107" s="671">
        <v>0</v>
      </c>
      <c r="I107" s="673">
        <v>107000000</v>
      </c>
      <c r="J107" s="673">
        <v>107000000</v>
      </c>
      <c r="K107" s="674" t="s">
        <v>188</v>
      </c>
      <c r="L107" s="674" t="s">
        <v>189</v>
      </c>
      <c r="M107" s="675" t="s">
        <v>1051</v>
      </c>
      <c r="N107" s="676"/>
    </row>
    <row r="108" spans="1:14" s="677" customFormat="1" ht="15">
      <c r="A108" s="669">
        <v>44103103</v>
      </c>
      <c r="B108" s="670" t="s">
        <v>1152</v>
      </c>
      <c r="C108" s="671">
        <v>1</v>
      </c>
      <c r="D108" s="671">
        <v>1</v>
      </c>
      <c r="E108" s="671">
        <v>12</v>
      </c>
      <c r="F108" s="671">
        <v>1</v>
      </c>
      <c r="G108" s="672" t="s">
        <v>192</v>
      </c>
      <c r="H108" s="671">
        <v>0</v>
      </c>
      <c r="I108" s="673">
        <v>110000000</v>
      </c>
      <c r="J108" s="673">
        <v>55000000</v>
      </c>
      <c r="K108" s="674" t="s">
        <v>188</v>
      </c>
      <c r="L108" s="674" t="s">
        <v>189</v>
      </c>
      <c r="M108" s="675" t="s">
        <v>1045</v>
      </c>
      <c r="N108" s="676"/>
    </row>
    <row r="109" spans="1:14" ht="18">
      <c r="A109" s="868" t="s">
        <v>1153</v>
      </c>
      <c r="B109" s="868"/>
      <c r="C109" s="681"/>
      <c r="D109" s="681"/>
      <c r="E109" s="681"/>
      <c r="F109" s="681"/>
      <c r="G109" s="681"/>
      <c r="H109" s="681"/>
      <c r="I109" s="682">
        <f>SUM(I10:I108)</f>
        <v>36753850000</v>
      </c>
      <c r="J109" s="683"/>
    </row>
    <row r="110" spans="1:14">
      <c r="A110" s="684"/>
      <c r="B110" s="685"/>
      <c r="C110" s="686"/>
      <c r="D110" s="686"/>
      <c r="E110" s="686"/>
      <c r="F110" s="686"/>
      <c r="G110" s="686"/>
      <c r="H110" s="686"/>
      <c r="I110" s="683"/>
      <c r="J110" s="683"/>
    </row>
    <row r="111" spans="1:14">
      <c r="A111" s="684"/>
      <c r="B111" s="685"/>
      <c r="C111" s="686"/>
      <c r="D111" s="686"/>
      <c r="E111" s="686"/>
      <c r="F111" s="686"/>
      <c r="G111" s="686"/>
      <c r="H111" s="686"/>
      <c r="I111" s="683"/>
      <c r="J111" s="683"/>
    </row>
    <row r="112" spans="1:14">
      <c r="A112" s="684"/>
      <c r="B112" s="685"/>
      <c r="C112" s="686"/>
      <c r="D112" s="686"/>
      <c r="E112" s="686"/>
      <c r="F112" s="686"/>
      <c r="G112" s="686"/>
      <c r="H112" s="686"/>
      <c r="I112" s="683"/>
      <c r="J112" s="683"/>
    </row>
    <row r="113" spans="1:10">
      <c r="A113" s="684"/>
      <c r="B113" s="685"/>
      <c r="C113" s="686"/>
      <c r="D113" s="686"/>
      <c r="E113" s="686"/>
      <c r="F113" s="686"/>
      <c r="G113" s="686"/>
      <c r="H113" s="686"/>
      <c r="I113" s="683"/>
      <c r="J113" s="683"/>
    </row>
    <row r="114" spans="1:10">
      <c r="A114" s="684"/>
      <c r="B114" s="685"/>
      <c r="C114" s="686"/>
      <c r="D114" s="686"/>
      <c r="E114" s="686"/>
      <c r="F114" s="686"/>
      <c r="G114" s="686"/>
      <c r="H114" s="686"/>
      <c r="I114" s="683"/>
      <c r="J114" s="683"/>
    </row>
    <row r="115" spans="1:10" ht="18">
      <c r="A115" s="684"/>
      <c r="B115" s="685"/>
      <c r="C115" s="686"/>
      <c r="D115" s="686"/>
      <c r="E115" s="686"/>
      <c r="F115" s="686"/>
      <c r="G115" s="686"/>
      <c r="H115" s="686"/>
      <c r="I115" s="682">
        <v>36753850000</v>
      </c>
      <c r="J115" s="683"/>
    </row>
    <row r="116" spans="1:10">
      <c r="A116" s="684"/>
      <c r="B116" s="685"/>
      <c r="C116" s="686"/>
      <c r="D116" s="686"/>
      <c r="E116" s="686"/>
      <c r="F116" s="686"/>
      <c r="G116" s="686"/>
      <c r="H116" s="686"/>
      <c r="I116" s="683"/>
      <c r="J116" s="683"/>
    </row>
    <row r="117" spans="1:10">
      <c r="A117" s="684"/>
      <c r="B117" s="685"/>
      <c r="C117" s="686"/>
      <c r="D117" s="686"/>
      <c r="E117" s="686"/>
      <c r="F117" s="686"/>
      <c r="G117" s="686"/>
      <c r="H117" s="686"/>
      <c r="I117" s="683"/>
      <c r="J117" s="683"/>
    </row>
    <row r="118" spans="1:10">
      <c r="A118" s="684"/>
      <c r="B118" s="685"/>
      <c r="C118" s="686"/>
      <c r="D118" s="686"/>
      <c r="E118" s="686"/>
      <c r="F118" s="686"/>
      <c r="G118" s="686"/>
      <c r="H118" s="686"/>
      <c r="I118" s="683"/>
      <c r="J118" s="683"/>
    </row>
    <row r="119" spans="1:10">
      <c r="A119" s="684"/>
      <c r="B119" s="685"/>
      <c r="C119" s="686"/>
      <c r="D119" s="686"/>
      <c r="E119" s="686"/>
      <c r="F119" s="686"/>
      <c r="G119" s="686"/>
      <c r="H119" s="686"/>
      <c r="I119" s="683"/>
      <c r="J119" s="683"/>
    </row>
    <row r="120" spans="1:10">
      <c r="A120" s="684"/>
      <c r="B120" s="685"/>
      <c r="C120" s="686"/>
      <c r="D120" s="686"/>
      <c r="E120" s="686"/>
      <c r="F120" s="686"/>
      <c r="G120" s="686"/>
      <c r="H120" s="686"/>
      <c r="I120" s="683"/>
      <c r="J120" s="683"/>
    </row>
    <row r="121" spans="1:10">
      <c r="A121" s="684"/>
      <c r="B121" s="685"/>
      <c r="C121" s="686"/>
      <c r="D121" s="686"/>
      <c r="E121" s="686"/>
      <c r="F121" s="686"/>
      <c r="G121" s="686"/>
      <c r="H121" s="686"/>
      <c r="I121" s="683"/>
      <c r="J121" s="683"/>
    </row>
    <row r="122" spans="1:10">
      <c r="A122" s="684"/>
      <c r="B122" s="685"/>
      <c r="C122" s="686"/>
      <c r="D122" s="686"/>
      <c r="E122" s="686"/>
      <c r="F122" s="686"/>
      <c r="G122" s="686"/>
      <c r="H122" s="686"/>
      <c r="I122" s="683"/>
      <c r="J122" s="683"/>
    </row>
    <row r="123" spans="1:10">
      <c r="A123" s="684"/>
      <c r="B123" s="685"/>
      <c r="C123" s="686"/>
      <c r="D123" s="686"/>
      <c r="E123" s="686"/>
      <c r="F123" s="686"/>
      <c r="G123" s="686"/>
      <c r="H123" s="686"/>
      <c r="I123" s="683"/>
      <c r="J123" s="683"/>
    </row>
    <row r="124" spans="1:10">
      <c r="A124" s="684"/>
      <c r="B124" s="685"/>
      <c r="C124" s="686"/>
      <c r="D124" s="686"/>
      <c r="E124" s="686"/>
      <c r="F124" s="686"/>
      <c r="G124" s="686"/>
      <c r="H124" s="686"/>
      <c r="I124" s="683"/>
      <c r="J124" s="683"/>
    </row>
    <row r="125" spans="1:10">
      <c r="A125" s="684"/>
      <c r="B125" s="685"/>
      <c r="C125" s="686"/>
      <c r="D125" s="686"/>
      <c r="E125" s="686"/>
      <c r="F125" s="686"/>
      <c r="G125" s="686"/>
      <c r="H125" s="686"/>
      <c r="I125" s="683"/>
      <c r="J125" s="683"/>
    </row>
    <row r="126" spans="1:10">
      <c r="A126" s="684"/>
      <c r="B126" s="685"/>
      <c r="C126" s="686"/>
      <c r="D126" s="686"/>
      <c r="E126" s="686"/>
      <c r="F126" s="686"/>
      <c r="G126" s="686"/>
      <c r="H126" s="686"/>
      <c r="I126" s="683"/>
      <c r="J126" s="683"/>
    </row>
    <row r="127" spans="1:10">
      <c r="A127" s="684"/>
      <c r="B127" s="685"/>
      <c r="C127" s="686"/>
      <c r="D127" s="686"/>
      <c r="E127" s="686"/>
      <c r="F127" s="686"/>
      <c r="G127" s="686"/>
      <c r="H127" s="686"/>
      <c r="I127" s="683"/>
      <c r="J127" s="683"/>
    </row>
    <row r="128" spans="1:10">
      <c r="A128" s="684"/>
      <c r="B128" s="685"/>
      <c r="C128" s="686"/>
      <c r="D128" s="686"/>
      <c r="E128" s="686"/>
      <c r="F128" s="686"/>
      <c r="G128" s="686"/>
      <c r="H128" s="686"/>
      <c r="I128" s="683"/>
      <c r="J128" s="683"/>
    </row>
    <row r="129" spans="1:10">
      <c r="A129" s="684"/>
      <c r="B129" s="685"/>
      <c r="C129" s="686"/>
      <c r="D129" s="686"/>
      <c r="E129" s="686"/>
      <c r="F129" s="686"/>
      <c r="G129" s="686"/>
      <c r="H129" s="686"/>
      <c r="I129" s="683"/>
      <c r="J129" s="683"/>
    </row>
    <row r="130" spans="1:10">
      <c r="A130" s="684"/>
      <c r="B130" s="685"/>
      <c r="C130" s="686"/>
      <c r="D130" s="686"/>
      <c r="E130" s="686"/>
      <c r="F130" s="686"/>
      <c r="G130" s="686"/>
      <c r="H130" s="686"/>
      <c r="I130" s="683"/>
      <c r="J130" s="683"/>
    </row>
    <row r="131" spans="1:10">
      <c r="A131" s="684"/>
      <c r="B131" s="685"/>
      <c r="C131" s="686"/>
      <c r="D131" s="686"/>
      <c r="E131" s="686"/>
      <c r="F131" s="686"/>
      <c r="G131" s="686"/>
      <c r="H131" s="686"/>
      <c r="I131" s="683"/>
      <c r="J131" s="683"/>
    </row>
    <row r="132" spans="1:10">
      <c r="B132" s="687"/>
    </row>
    <row r="133" spans="1:10">
      <c r="B133" s="687"/>
    </row>
  </sheetData>
  <mergeCells count="4">
    <mergeCell ref="A6:M8"/>
    <mergeCell ref="A109:B109"/>
    <mergeCell ref="A1:M1"/>
    <mergeCell ref="A2:M2"/>
  </mergeCells>
  <hyperlinks>
    <hyperlink ref="M11" r:id="rId1" xr:uid="{00000000-0004-0000-0400-000000000000}"/>
    <hyperlink ref="M12:M15" r:id="rId2" display="LEONOR.ARIAS@IMPRENTA.GOV.CO" xr:uid="{00000000-0004-0000-0400-000001000000}"/>
    <hyperlink ref="M17:M25" r:id="rId3" display="LEONOR.ARIAS@IMPRENTA.GOV.CO" xr:uid="{00000000-0004-0000-0400-000002000000}"/>
    <hyperlink ref="M28:M35" r:id="rId4" display="LEONOR.ARIAS@IMPRENTA.GOV.CO" xr:uid="{00000000-0004-0000-0400-000003000000}"/>
    <hyperlink ref="M36:M46" r:id="rId5" display="LEONOR.ARIAS@IMPRENTA.GOV.CO" xr:uid="{00000000-0004-0000-0400-000004000000}"/>
    <hyperlink ref="M90" r:id="rId6" xr:uid="{00000000-0004-0000-0400-000005000000}"/>
    <hyperlink ref="M48:M51" r:id="rId7" display="LEONOR.ARIAS@IMPRENTA.GOV.CO" xr:uid="{00000000-0004-0000-0400-000006000000}"/>
    <hyperlink ref="M52:M78" r:id="rId8" display="LEONOR.ARIAS@IMPRENTA.GOV.CO" xr:uid="{00000000-0004-0000-0400-000007000000}"/>
    <hyperlink ref="M79:M83" r:id="rId9" display="LEONOR.ARIAS@IMPRENTA.GOV.CO" xr:uid="{00000000-0004-0000-0400-000008000000}"/>
    <hyperlink ref="M86:M88" r:id="rId10" display="LEONOR.ARIAS@IMPRENTA.GOV.CO" xr:uid="{00000000-0004-0000-0400-000009000000}"/>
    <hyperlink ref="M92:M101" r:id="rId11" display="LEONOR.ARIAS@IMPRENTA.GOV.CO" xr:uid="{00000000-0004-0000-0400-00000A000000}"/>
    <hyperlink ref="M102:M104" r:id="rId12" display="LEONOR.ARIAS@IMPRENTA.GOV.CO" xr:uid="{00000000-0004-0000-0400-00000B000000}"/>
    <hyperlink ref="M22" r:id="rId13" xr:uid="{00000000-0004-0000-0400-00000C000000}"/>
    <hyperlink ref="M26:M27" r:id="rId14" display="OCTAVIO.VILLAMARIN@IMPRENTA.GOV.CO" xr:uid="{00000000-0004-0000-0400-00000D000000}"/>
    <hyperlink ref="M19" r:id="rId15" xr:uid="{00000000-0004-0000-0400-00000E000000}"/>
    <hyperlink ref="M63" r:id="rId16" xr:uid="{00000000-0004-0000-0400-00000F000000}"/>
    <hyperlink ref="M82" r:id="rId17" xr:uid="{00000000-0004-0000-0400-000010000000}"/>
    <hyperlink ref="M47" r:id="rId18" display="OCTAVIO.VILLAMARIN@IMPRENTA.GOV.CO" xr:uid="{00000000-0004-0000-0400-000011000000}"/>
    <hyperlink ref="M64" r:id="rId19" xr:uid="{00000000-0004-0000-0400-000012000000}"/>
    <hyperlink ref="M107" r:id="rId20" xr:uid="{00000000-0004-0000-0400-000013000000}"/>
    <hyperlink ref="M84:M85" r:id="rId21" display="OCTAVIO.VILLAMARIN@IMPRENTA.GOV.CO" xr:uid="{00000000-0004-0000-0400-000014000000}"/>
    <hyperlink ref="M89:M91" r:id="rId22" display="OCTAVIO.VILLAMARIN@IMPRENTA.GOV.CO" xr:uid="{00000000-0004-0000-0400-000015000000}"/>
  </hyperlinks>
  <pageMargins left="0.7" right="0.7" top="0.75" bottom="0.75" header="0.3" footer="0.3"/>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0"/>
  <sheetViews>
    <sheetView topLeftCell="B1" zoomScale="90" zoomScaleNormal="90" workbookViewId="0">
      <pane xSplit="3" ySplit="7" topLeftCell="E17" activePane="bottomRight" state="frozen"/>
      <selection activeCell="D37" sqref="D37"/>
      <selection pane="topRight" activeCell="D37" sqref="D37"/>
      <selection pane="bottomLeft" activeCell="D37" sqref="D37"/>
      <selection pane="bottomRight" activeCell="D37" sqref="D37"/>
    </sheetView>
  </sheetViews>
  <sheetFormatPr baseColWidth="10" defaultColWidth="11.5703125" defaultRowHeight="15"/>
  <cols>
    <col min="1" max="1" width="11.5703125" style="1"/>
    <col min="2" max="2" width="10" style="2" customWidth="1"/>
    <col min="3" max="3" width="48.85546875" style="1" hidden="1" customWidth="1"/>
    <col min="4" max="4" width="48.85546875" style="1" customWidth="1"/>
    <col min="5" max="5" width="40.140625" style="1" customWidth="1"/>
    <col min="6" max="6" width="31.28515625" style="1" customWidth="1"/>
    <col min="7" max="7" width="15.7109375" style="1" customWidth="1"/>
    <col min="8" max="8" width="31.28515625" style="1" customWidth="1"/>
    <col min="9" max="16384" width="11.5703125" style="1"/>
  </cols>
  <sheetData>
    <row r="1" spans="2:12" ht="18">
      <c r="B1" s="871" t="s">
        <v>0</v>
      </c>
      <c r="C1" s="871"/>
      <c r="D1" s="871"/>
      <c r="E1" s="871"/>
      <c r="F1" s="871"/>
      <c r="G1" s="871"/>
      <c r="H1" s="871"/>
    </row>
    <row r="2" spans="2:12" ht="18">
      <c r="B2" s="871" t="s">
        <v>1</v>
      </c>
      <c r="C2" s="871"/>
      <c r="D2" s="871"/>
      <c r="E2" s="871"/>
      <c r="F2" s="871"/>
      <c r="G2" s="871"/>
      <c r="H2" s="871"/>
    </row>
    <row r="3" spans="2:12">
      <c r="B3" s="1"/>
    </row>
    <row r="4" spans="2:12" ht="18">
      <c r="B4" s="871" t="s">
        <v>935</v>
      </c>
      <c r="C4" s="871"/>
      <c r="D4" s="871"/>
      <c r="E4" s="871"/>
      <c r="F4" s="871"/>
      <c r="G4" s="871"/>
      <c r="H4" s="871"/>
    </row>
    <row r="6" spans="2:12" ht="30.75" customHeight="1">
      <c r="B6" s="375" t="s">
        <v>936</v>
      </c>
      <c r="C6" s="375" t="s">
        <v>81</v>
      </c>
      <c r="D6" s="375" t="s">
        <v>76</v>
      </c>
      <c r="E6" s="375" t="s">
        <v>77</v>
      </c>
      <c r="F6" s="375" t="s">
        <v>78</v>
      </c>
      <c r="G6" s="375" t="s">
        <v>79</v>
      </c>
      <c r="H6" s="375" t="s">
        <v>80</v>
      </c>
    </row>
    <row r="7" spans="2:12" s="13" customFormat="1" ht="45">
      <c r="B7" s="604">
        <v>1</v>
      </c>
      <c r="C7" s="605" t="s">
        <v>93</v>
      </c>
      <c r="D7" s="606" t="s">
        <v>937</v>
      </c>
      <c r="E7" s="606" t="s">
        <v>938</v>
      </c>
      <c r="F7" s="606" t="s">
        <v>939</v>
      </c>
      <c r="G7" s="607">
        <v>44255</v>
      </c>
      <c r="H7" s="608" t="s">
        <v>101</v>
      </c>
      <c r="I7" s="14"/>
      <c r="J7" s="14"/>
      <c r="K7" s="14"/>
      <c r="L7" s="14"/>
    </row>
    <row r="8" spans="2:12" s="13" customFormat="1" ht="75">
      <c r="B8" s="604">
        <v>2</v>
      </c>
      <c r="C8" s="605" t="s">
        <v>92</v>
      </c>
      <c r="D8" s="606" t="s">
        <v>940</v>
      </c>
      <c r="E8" s="606" t="s">
        <v>941</v>
      </c>
      <c r="F8" s="606" t="s">
        <v>942</v>
      </c>
      <c r="G8" s="607">
        <v>44255</v>
      </c>
      <c r="H8" s="608" t="s">
        <v>98</v>
      </c>
      <c r="I8" s="14"/>
      <c r="J8" s="14"/>
      <c r="K8" s="14"/>
      <c r="L8" s="14"/>
    </row>
    <row r="9" spans="2:12" s="13" customFormat="1" ht="60">
      <c r="B9" s="604">
        <v>3</v>
      </c>
      <c r="C9" s="605" t="s">
        <v>7</v>
      </c>
      <c r="D9" s="606" t="s">
        <v>943</v>
      </c>
      <c r="E9" s="606" t="s">
        <v>944</v>
      </c>
      <c r="F9" s="606" t="s">
        <v>945</v>
      </c>
      <c r="G9" s="607" t="s">
        <v>3</v>
      </c>
      <c r="H9" s="608" t="s">
        <v>98</v>
      </c>
      <c r="I9" s="14"/>
      <c r="J9" s="14"/>
      <c r="K9" s="14"/>
      <c r="L9" s="14"/>
    </row>
    <row r="10" spans="2:12" s="13" customFormat="1" ht="90">
      <c r="B10" s="604">
        <v>4</v>
      </c>
      <c r="C10" s="605" t="s">
        <v>7</v>
      </c>
      <c r="D10" s="606" t="s">
        <v>946</v>
      </c>
      <c r="E10" s="606" t="s">
        <v>947</v>
      </c>
      <c r="F10" s="606" t="s">
        <v>95</v>
      </c>
      <c r="G10" s="607">
        <v>44561</v>
      </c>
      <c r="H10" s="608" t="s">
        <v>99</v>
      </c>
      <c r="I10" s="14"/>
      <c r="J10" s="14"/>
      <c r="K10" s="14"/>
      <c r="L10" s="14"/>
    </row>
    <row r="11" spans="2:12" s="13" customFormat="1" ht="45">
      <c r="B11" s="604">
        <v>5</v>
      </c>
      <c r="C11" s="605" t="s">
        <v>89</v>
      </c>
      <c r="D11" s="606" t="s">
        <v>90</v>
      </c>
      <c r="E11" s="606" t="s">
        <v>948</v>
      </c>
      <c r="F11" s="606" t="s">
        <v>91</v>
      </c>
      <c r="G11" s="607">
        <v>44377</v>
      </c>
      <c r="H11" s="608" t="s">
        <v>98</v>
      </c>
      <c r="I11" s="14"/>
      <c r="J11" s="14"/>
      <c r="K11" s="14"/>
      <c r="L11" s="14"/>
    </row>
    <row r="12" spans="2:12" s="13" customFormat="1" ht="75">
      <c r="B12" s="604">
        <v>6</v>
      </c>
      <c r="C12" s="605" t="s">
        <v>86</v>
      </c>
      <c r="D12" s="606" t="s">
        <v>949</v>
      </c>
      <c r="E12" s="606" t="s">
        <v>950</v>
      </c>
      <c r="F12" s="606" t="s">
        <v>951</v>
      </c>
      <c r="G12" s="607">
        <v>44500</v>
      </c>
      <c r="H12" s="608" t="s">
        <v>98</v>
      </c>
      <c r="I12" s="14"/>
      <c r="J12" s="14"/>
      <c r="K12" s="14"/>
      <c r="L12" s="14"/>
    </row>
    <row r="13" spans="2:12" s="13" customFormat="1" ht="30">
      <c r="B13" s="604">
        <v>7</v>
      </c>
      <c r="C13" s="605" t="s">
        <v>84</v>
      </c>
      <c r="D13" s="606" t="s">
        <v>952</v>
      </c>
      <c r="E13" s="606" t="s">
        <v>97</v>
      </c>
      <c r="F13" s="606" t="s">
        <v>96</v>
      </c>
      <c r="G13" s="607">
        <v>44377</v>
      </c>
      <c r="H13" s="608" t="s">
        <v>102</v>
      </c>
      <c r="I13" s="14"/>
      <c r="J13" s="14"/>
      <c r="K13" s="14"/>
      <c r="L13" s="14"/>
    </row>
    <row r="14" spans="2:12" s="610" customFormat="1" ht="45">
      <c r="B14" s="604">
        <v>8</v>
      </c>
      <c r="C14" s="605" t="s">
        <v>84</v>
      </c>
      <c r="D14" s="606" t="s">
        <v>953</v>
      </c>
      <c r="E14" s="606" t="s">
        <v>954</v>
      </c>
      <c r="F14" s="606" t="s">
        <v>955</v>
      </c>
      <c r="G14" s="607">
        <v>44377</v>
      </c>
      <c r="H14" s="608" t="s">
        <v>98</v>
      </c>
      <c r="I14" s="609"/>
      <c r="J14" s="609"/>
      <c r="K14" s="609"/>
      <c r="L14" s="609"/>
    </row>
    <row r="15" spans="2:12" s="13" customFormat="1" ht="105">
      <c r="B15" s="604">
        <v>9</v>
      </c>
      <c r="C15" s="605" t="s">
        <v>85</v>
      </c>
      <c r="D15" s="606" t="s">
        <v>956</v>
      </c>
      <c r="E15" s="606" t="s">
        <v>82</v>
      </c>
      <c r="F15" s="606" t="s">
        <v>83</v>
      </c>
      <c r="G15" s="607">
        <v>44377</v>
      </c>
      <c r="H15" s="608" t="s">
        <v>98</v>
      </c>
      <c r="I15" s="14"/>
      <c r="J15" s="14"/>
      <c r="K15" s="14"/>
      <c r="L15" s="14"/>
    </row>
    <row r="16" spans="2:12" s="13" customFormat="1" ht="30">
      <c r="B16" s="604">
        <v>10</v>
      </c>
      <c r="C16" s="605" t="s">
        <v>957</v>
      </c>
      <c r="D16" s="606" t="s">
        <v>958</v>
      </c>
      <c r="E16" s="606" t="s">
        <v>959</v>
      </c>
      <c r="F16" s="606" t="s">
        <v>960</v>
      </c>
      <c r="G16" s="607">
        <v>44438</v>
      </c>
      <c r="H16" s="608" t="s">
        <v>101</v>
      </c>
      <c r="I16" s="14"/>
      <c r="J16" s="14"/>
      <c r="K16" s="14"/>
      <c r="L16" s="14"/>
    </row>
    <row r="17" spans="2:12" s="13" customFormat="1" ht="60">
      <c r="B17" s="604">
        <v>11</v>
      </c>
      <c r="C17" s="605" t="s">
        <v>961</v>
      </c>
      <c r="D17" s="606" t="s">
        <v>962</v>
      </c>
      <c r="E17" s="606" t="s">
        <v>963</v>
      </c>
      <c r="F17" s="606" t="s">
        <v>964</v>
      </c>
      <c r="G17" s="607">
        <v>44499</v>
      </c>
      <c r="H17" s="608" t="s">
        <v>103</v>
      </c>
      <c r="I17" s="14"/>
      <c r="J17" s="14"/>
      <c r="K17" s="14"/>
      <c r="L17" s="14"/>
    </row>
    <row r="18" spans="2:12" s="13" customFormat="1" ht="45">
      <c r="B18" s="611">
        <v>12</v>
      </c>
      <c r="C18" s="612"/>
      <c r="D18" s="613" t="s">
        <v>965</v>
      </c>
      <c r="E18" s="613" t="s">
        <v>50</v>
      </c>
      <c r="F18" s="613" t="s">
        <v>141</v>
      </c>
      <c r="G18" s="614">
        <v>44469</v>
      </c>
      <c r="H18" s="615" t="s">
        <v>966</v>
      </c>
      <c r="I18" s="14"/>
      <c r="J18" s="14"/>
      <c r="K18" s="14"/>
      <c r="L18" s="14"/>
    </row>
    <row r="19" spans="2:12">
      <c r="B19" s="616"/>
      <c r="C19" s="617"/>
      <c r="D19" s="617"/>
      <c r="E19" s="617"/>
      <c r="F19" s="617"/>
      <c r="G19" s="617"/>
      <c r="H19" s="617"/>
    </row>
    <row r="20" spans="2:12">
      <c r="B20" s="616"/>
      <c r="C20" s="617"/>
      <c r="D20" s="617"/>
      <c r="E20" s="617"/>
      <c r="F20" s="617"/>
      <c r="G20" s="617"/>
      <c r="H20" s="617"/>
    </row>
  </sheetData>
  <sortState ref="C8:AB17">
    <sortCondition ref="D8:D17"/>
  </sortState>
  <mergeCells count="3">
    <mergeCell ref="B1:H1"/>
    <mergeCell ref="B2:H2"/>
    <mergeCell ref="B4:H4"/>
  </mergeCells>
  <dataValidations disablePrompts="1" count="1">
    <dataValidation type="whole" operator="equal" allowBlank="1" showInputMessage="1" showErrorMessage="1" sqref="D12" xr:uid="{00000000-0002-0000-0500-000000000000}">
      <formula1>27253034123005</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80" zoomScaleNormal="80" workbookViewId="0">
      <selection activeCell="D37" sqref="D37"/>
    </sheetView>
  </sheetViews>
  <sheetFormatPr baseColWidth="10" defaultColWidth="11.5703125" defaultRowHeight="15"/>
  <cols>
    <col min="1" max="1" width="6.28515625" style="2" bestFit="1" customWidth="1"/>
    <col min="2" max="2" width="48.85546875" style="1" hidden="1" customWidth="1"/>
    <col min="3" max="3" width="40.140625" style="1" customWidth="1"/>
    <col min="4" max="5" width="31.28515625" style="1" customWidth="1"/>
    <col min="6" max="6" width="12.140625" style="1" customWidth="1"/>
    <col min="7" max="7" width="44.42578125" style="1" customWidth="1"/>
    <col min="8" max="8" width="25.7109375" style="1" customWidth="1"/>
    <col min="9" max="16384" width="11.5703125" style="1"/>
  </cols>
  <sheetData>
    <row r="1" spans="1:8" ht="18">
      <c r="A1" s="871" t="s">
        <v>0</v>
      </c>
      <c r="B1" s="871"/>
      <c r="C1" s="871"/>
      <c r="D1" s="871"/>
      <c r="E1" s="871"/>
      <c r="F1" s="871"/>
      <c r="G1" s="871"/>
    </row>
    <row r="2" spans="1:8" ht="18">
      <c r="A2" s="871" t="s">
        <v>1</v>
      </c>
      <c r="B2" s="871"/>
      <c r="C2" s="871"/>
      <c r="D2" s="871"/>
      <c r="E2" s="871"/>
      <c r="F2" s="871"/>
      <c r="G2" s="871"/>
    </row>
    <row r="3" spans="1:8">
      <c r="A3" s="1"/>
    </row>
    <row r="4" spans="1:8" ht="18">
      <c r="A4" s="871" t="s">
        <v>967</v>
      </c>
      <c r="B4" s="871"/>
      <c r="C4" s="871"/>
      <c r="D4" s="871"/>
      <c r="E4" s="871"/>
      <c r="F4" s="871"/>
      <c r="G4" s="871"/>
    </row>
    <row r="6" spans="1:8" ht="30.75" customHeight="1">
      <c r="A6" s="375" t="s">
        <v>936</v>
      </c>
      <c r="B6" s="375" t="s">
        <v>81</v>
      </c>
      <c r="C6" s="375" t="s">
        <v>76</v>
      </c>
      <c r="D6" s="375" t="s">
        <v>77</v>
      </c>
      <c r="E6" s="375" t="s">
        <v>78</v>
      </c>
      <c r="F6" s="375" t="s">
        <v>79</v>
      </c>
      <c r="G6" s="375" t="s">
        <v>80</v>
      </c>
    </row>
    <row r="7" spans="1:8" ht="60">
      <c r="A7" s="604">
        <v>1</v>
      </c>
      <c r="B7" s="605" t="s">
        <v>104</v>
      </c>
      <c r="C7" s="606" t="s">
        <v>968</v>
      </c>
      <c r="D7" s="606" t="s">
        <v>969</v>
      </c>
      <c r="E7" s="606" t="s">
        <v>970</v>
      </c>
      <c r="F7" s="607">
        <v>44256</v>
      </c>
      <c r="G7" s="608" t="s">
        <v>105</v>
      </c>
    </row>
    <row r="8" spans="1:8" s="18" customFormat="1" ht="85.5" customHeight="1">
      <c r="A8" s="618">
        <v>2</v>
      </c>
      <c r="B8" s="619" t="s">
        <v>108</v>
      </c>
      <c r="C8" s="620" t="s">
        <v>109</v>
      </c>
      <c r="D8" s="620" t="s">
        <v>110</v>
      </c>
      <c r="E8" s="621" t="s">
        <v>971</v>
      </c>
      <c r="F8" s="622">
        <v>44561</v>
      </c>
      <c r="G8" s="623" t="s">
        <v>98</v>
      </c>
      <c r="H8" s="15"/>
    </row>
    <row r="9" spans="1:8" ht="30">
      <c r="A9" s="618">
        <v>3</v>
      </c>
      <c r="B9" s="619" t="s">
        <v>972</v>
      </c>
      <c r="C9" s="620" t="s">
        <v>973</v>
      </c>
      <c r="D9" s="620" t="s">
        <v>106</v>
      </c>
      <c r="E9" s="620" t="s">
        <v>107</v>
      </c>
      <c r="F9" s="622">
        <v>44377</v>
      </c>
      <c r="G9" s="623" t="s">
        <v>98</v>
      </c>
    </row>
    <row r="10" spans="1:8" ht="30">
      <c r="A10" s="618">
        <v>4</v>
      </c>
      <c r="B10" s="619" t="s">
        <v>111</v>
      </c>
      <c r="C10" s="620" t="s">
        <v>112</v>
      </c>
      <c r="D10" s="620" t="s">
        <v>113</v>
      </c>
      <c r="E10" s="620" t="s">
        <v>115</v>
      </c>
      <c r="F10" s="622">
        <v>44561</v>
      </c>
      <c r="G10" s="623" t="s">
        <v>114</v>
      </c>
    </row>
    <row r="11" spans="1:8" ht="30">
      <c r="A11" s="618">
        <v>5</v>
      </c>
      <c r="B11" s="619" t="s">
        <v>974</v>
      </c>
      <c r="C11" s="620" t="s">
        <v>975</v>
      </c>
      <c r="D11" s="620" t="s">
        <v>976</v>
      </c>
      <c r="E11" s="620" t="s">
        <v>977</v>
      </c>
      <c r="F11" s="622">
        <v>44561</v>
      </c>
      <c r="G11" s="623" t="s">
        <v>98</v>
      </c>
    </row>
    <row r="12" spans="1:8" ht="45">
      <c r="A12" s="624">
        <v>6</v>
      </c>
      <c r="B12" s="625" t="s">
        <v>978</v>
      </c>
      <c r="C12" s="626" t="s">
        <v>979</v>
      </c>
      <c r="D12" s="626" t="s">
        <v>980</v>
      </c>
      <c r="E12" s="626" t="s">
        <v>981</v>
      </c>
      <c r="F12" s="627">
        <v>44561</v>
      </c>
      <c r="G12" s="628" t="s">
        <v>98</v>
      </c>
    </row>
  </sheetData>
  <mergeCells count="3">
    <mergeCell ref="A1:G1"/>
    <mergeCell ref="A2:G2"/>
    <mergeCell ref="A4:G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zoomScale="80" zoomScaleNormal="80" workbookViewId="0">
      <selection activeCell="D37" sqref="D37"/>
    </sheetView>
  </sheetViews>
  <sheetFormatPr baseColWidth="10" defaultColWidth="11.5703125" defaultRowHeight="15"/>
  <cols>
    <col min="1" max="1" width="11.5703125" style="1"/>
    <col min="2" max="2" width="43.85546875" style="1" hidden="1" customWidth="1"/>
    <col min="3" max="3" width="51.5703125" style="1" customWidth="1"/>
    <col min="4" max="4" width="45.85546875" style="4" customWidth="1"/>
    <col min="5" max="5" width="41.42578125" style="1" customWidth="1"/>
    <col min="6" max="6" width="17.5703125" style="2" customWidth="1"/>
    <col min="7" max="7" width="48.85546875" style="1" customWidth="1"/>
    <col min="8" max="16384" width="11.5703125" style="1"/>
  </cols>
  <sheetData>
    <row r="1" spans="1:7" ht="18">
      <c r="A1" s="871" t="s">
        <v>0</v>
      </c>
      <c r="B1" s="871"/>
      <c r="C1" s="871"/>
      <c r="D1" s="871"/>
      <c r="E1" s="871"/>
      <c r="F1" s="871"/>
      <c r="G1" s="871"/>
    </row>
    <row r="2" spans="1:7" ht="18">
      <c r="A2" s="871" t="s">
        <v>1</v>
      </c>
      <c r="B2" s="871"/>
      <c r="C2" s="871"/>
      <c r="D2" s="871"/>
      <c r="E2" s="871"/>
      <c r="F2" s="871"/>
      <c r="G2" s="871"/>
    </row>
    <row r="3" spans="1:7">
      <c r="D3" s="1"/>
      <c r="F3" s="1"/>
    </row>
    <row r="4" spans="1:7" ht="18">
      <c r="A4" s="871" t="s">
        <v>982</v>
      </c>
      <c r="B4" s="871"/>
      <c r="C4" s="871"/>
      <c r="D4" s="871"/>
      <c r="E4" s="871"/>
      <c r="F4" s="871"/>
      <c r="G4" s="871"/>
    </row>
    <row r="5" spans="1:7">
      <c r="A5" s="2"/>
      <c r="D5" s="1"/>
      <c r="F5" s="1"/>
    </row>
    <row r="6" spans="1:7" ht="31.5">
      <c r="A6" s="375" t="s">
        <v>94</v>
      </c>
      <c r="B6" s="375" t="s">
        <v>81</v>
      </c>
      <c r="C6" s="375" t="s">
        <v>76</v>
      </c>
      <c r="D6" s="375" t="s">
        <v>77</v>
      </c>
      <c r="E6" s="375" t="s">
        <v>78</v>
      </c>
      <c r="F6" s="375" t="s">
        <v>79</v>
      </c>
      <c r="G6" s="375" t="s">
        <v>80</v>
      </c>
    </row>
    <row r="7" spans="1:7" ht="30">
      <c r="A7" s="604">
        <v>1</v>
      </c>
      <c r="B7" s="605" t="s">
        <v>116</v>
      </c>
      <c r="C7" s="606" t="s">
        <v>117</v>
      </c>
      <c r="D7" s="606" t="s">
        <v>123</v>
      </c>
      <c r="E7" s="606" t="s">
        <v>983</v>
      </c>
      <c r="F7" s="607">
        <v>44469</v>
      </c>
      <c r="G7" s="608" t="s">
        <v>101</v>
      </c>
    </row>
    <row r="8" spans="1:7" s="610" customFormat="1" ht="60">
      <c r="A8" s="618">
        <v>2</v>
      </c>
      <c r="B8" s="629" t="s">
        <v>88</v>
      </c>
      <c r="C8" s="630" t="s">
        <v>87</v>
      </c>
      <c r="D8" s="630" t="s">
        <v>124</v>
      </c>
      <c r="E8" s="620" t="s">
        <v>984</v>
      </c>
      <c r="F8" s="622">
        <v>44377</v>
      </c>
      <c r="G8" s="623" t="s">
        <v>100</v>
      </c>
    </row>
    <row r="9" spans="1:7" ht="60">
      <c r="A9" s="618">
        <v>3</v>
      </c>
      <c r="B9" s="629" t="s">
        <v>88</v>
      </c>
      <c r="C9" s="630" t="s">
        <v>87</v>
      </c>
      <c r="D9" s="630" t="s">
        <v>125</v>
      </c>
      <c r="E9" s="620" t="s">
        <v>985</v>
      </c>
      <c r="F9" s="622">
        <v>44377</v>
      </c>
      <c r="G9" s="623" t="s">
        <v>98</v>
      </c>
    </row>
    <row r="10" spans="1:7" ht="45">
      <c r="A10" s="618">
        <v>4</v>
      </c>
      <c r="B10" s="620" t="s">
        <v>118</v>
      </c>
      <c r="C10" s="620" t="s">
        <v>119</v>
      </c>
      <c r="D10" s="620" t="s">
        <v>120</v>
      </c>
      <c r="E10" s="620" t="s">
        <v>984</v>
      </c>
      <c r="F10" s="622">
        <v>44377</v>
      </c>
      <c r="G10" s="623" t="s">
        <v>98</v>
      </c>
    </row>
    <row r="11" spans="1:7" ht="30">
      <c r="A11" s="618">
        <v>5</v>
      </c>
      <c r="B11" s="619" t="s">
        <v>121</v>
      </c>
      <c r="C11" s="620" t="s">
        <v>122</v>
      </c>
      <c r="D11" s="620" t="s">
        <v>126</v>
      </c>
      <c r="E11" s="620" t="s">
        <v>984</v>
      </c>
      <c r="F11" s="631">
        <v>44530</v>
      </c>
      <c r="G11" s="623" t="s">
        <v>98</v>
      </c>
    </row>
    <row r="12" spans="1:7" ht="45">
      <c r="A12" s="618">
        <v>6</v>
      </c>
      <c r="B12" s="619" t="s">
        <v>131</v>
      </c>
      <c r="C12" s="620" t="s">
        <v>127</v>
      </c>
      <c r="D12" s="620" t="s">
        <v>128</v>
      </c>
      <c r="E12" s="620" t="s">
        <v>129</v>
      </c>
      <c r="F12" s="622">
        <v>44346</v>
      </c>
      <c r="G12" s="623" t="s">
        <v>130</v>
      </c>
    </row>
    <row r="13" spans="1:7" ht="30">
      <c r="A13" s="618">
        <v>7</v>
      </c>
      <c r="B13" s="619" t="s">
        <v>132</v>
      </c>
      <c r="C13" s="620" t="s">
        <v>986</v>
      </c>
      <c r="D13" s="620" t="s">
        <v>987</v>
      </c>
      <c r="E13" s="620" t="s">
        <v>988</v>
      </c>
      <c r="F13" s="622">
        <v>44255</v>
      </c>
      <c r="G13" s="623" t="s">
        <v>98</v>
      </c>
    </row>
    <row r="14" spans="1:7" ht="30">
      <c r="A14" s="632">
        <v>8</v>
      </c>
      <c r="B14" s="633"/>
      <c r="C14" s="634" t="s">
        <v>989</v>
      </c>
      <c r="D14" s="634" t="s">
        <v>990</v>
      </c>
      <c r="E14" s="634" t="s">
        <v>991</v>
      </c>
      <c r="F14" s="635">
        <v>44316</v>
      </c>
      <c r="G14" s="636" t="s">
        <v>98</v>
      </c>
    </row>
    <row r="15" spans="1:7" ht="30">
      <c r="A15" s="624">
        <v>9</v>
      </c>
      <c r="B15" s="637" t="s">
        <v>132</v>
      </c>
      <c r="C15" s="626" t="s">
        <v>992</v>
      </c>
      <c r="D15" s="626" t="s">
        <v>993</v>
      </c>
      <c r="E15" s="626" t="s">
        <v>994</v>
      </c>
      <c r="F15" s="638">
        <v>44530</v>
      </c>
      <c r="G15" s="628" t="s">
        <v>98</v>
      </c>
    </row>
    <row r="16" spans="1:7" ht="21" customHeight="1">
      <c r="C16" s="5"/>
      <c r="D16" s="3"/>
    </row>
    <row r="17" spans="3:4">
      <c r="C17" s="5"/>
      <c r="D17" s="3"/>
    </row>
  </sheetData>
  <mergeCells count="3">
    <mergeCell ref="A1:G1"/>
    <mergeCell ref="A2:G2"/>
    <mergeCell ref="A4:G4"/>
  </mergeCells>
  <dataValidations count="1">
    <dataValidation type="whole" operator="equal" allowBlank="1" showInputMessage="1" showErrorMessage="1" sqref="F43:F59" xr:uid="{00000000-0002-0000-0700-000000000000}">
      <formula1>27253034123005</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R53"/>
  <sheetViews>
    <sheetView topLeftCell="A25" workbookViewId="0">
      <selection activeCell="D37" sqref="D37"/>
    </sheetView>
  </sheetViews>
  <sheetFormatPr baseColWidth="10" defaultRowHeight="15"/>
  <cols>
    <col min="1" max="1" width="27.28515625" style="16" customWidth="1"/>
    <col min="2" max="2" width="22.85546875" style="16" customWidth="1"/>
    <col min="3" max="3" width="41.140625" style="16" hidden="1" customWidth="1"/>
    <col min="4" max="5" width="55.5703125" style="16" hidden="1" customWidth="1"/>
    <col min="6" max="6" width="39.7109375" style="16" customWidth="1"/>
    <col min="7" max="7" width="29" style="16" customWidth="1"/>
    <col min="8" max="8" width="20.85546875" style="16" customWidth="1"/>
    <col min="9" max="9" width="22.85546875" style="16" customWidth="1"/>
    <col min="10" max="10" width="20.85546875" style="16" hidden="1" customWidth="1"/>
    <col min="11" max="14" width="11.42578125" style="16" hidden="1" customWidth="1"/>
    <col min="15" max="62" width="2" style="16" customWidth="1"/>
    <col min="63" max="70" width="11.42578125" style="34"/>
    <col min="71" max="16384" width="11.42578125" style="16"/>
  </cols>
  <sheetData>
    <row r="2" spans="1:70" s="36" customFormat="1" ht="31.5" customHeight="1">
      <c r="A2" s="872" t="s">
        <v>223</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35"/>
      <c r="BL2" s="35"/>
      <c r="BM2" s="35"/>
      <c r="BN2" s="35"/>
      <c r="BO2" s="35"/>
      <c r="BP2" s="35"/>
      <c r="BQ2" s="35"/>
      <c r="BR2" s="35"/>
    </row>
    <row r="3" spans="1:70" s="36" customFormat="1" ht="31.5" customHeight="1">
      <c r="A3" s="873" t="s">
        <v>861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c r="AZ3" s="873"/>
      <c r="BA3" s="873"/>
      <c r="BB3" s="873"/>
      <c r="BC3" s="873"/>
      <c r="BD3" s="873"/>
      <c r="BE3" s="873"/>
      <c r="BF3" s="873"/>
      <c r="BG3" s="873"/>
      <c r="BH3" s="873"/>
      <c r="BI3" s="873"/>
      <c r="BJ3" s="873"/>
      <c r="BK3" s="35"/>
      <c r="BL3" s="35"/>
      <c r="BM3" s="35"/>
      <c r="BN3" s="35"/>
      <c r="BO3" s="35"/>
      <c r="BP3" s="35"/>
      <c r="BQ3" s="35"/>
      <c r="BR3" s="35"/>
    </row>
    <row r="5" spans="1:70" s="38" customFormat="1" ht="24.75" customHeight="1" thickBot="1">
      <c r="A5" s="639" t="s">
        <v>224</v>
      </c>
      <c r="B5" s="640" t="s">
        <v>225</v>
      </c>
      <c r="C5" s="640" t="s">
        <v>226</v>
      </c>
      <c r="D5" s="640" t="s">
        <v>227</v>
      </c>
      <c r="E5" s="640" t="s">
        <v>228</v>
      </c>
      <c r="F5" s="640" t="s">
        <v>229</v>
      </c>
      <c r="G5" s="640" t="s">
        <v>230</v>
      </c>
      <c r="H5" s="640" t="s">
        <v>231</v>
      </c>
      <c r="I5" s="640" t="s">
        <v>232</v>
      </c>
      <c r="J5" s="641" t="s">
        <v>233</v>
      </c>
      <c r="K5" s="642" t="s">
        <v>234</v>
      </c>
      <c r="L5" s="642"/>
      <c r="M5" s="643"/>
      <c r="N5" s="644"/>
      <c r="O5" s="874" t="s">
        <v>147</v>
      </c>
      <c r="P5" s="875"/>
      <c r="Q5" s="875"/>
      <c r="R5" s="876"/>
      <c r="S5" s="874" t="s">
        <v>235</v>
      </c>
      <c r="T5" s="875"/>
      <c r="U5" s="875"/>
      <c r="V5" s="876"/>
      <c r="W5" s="874" t="s">
        <v>236</v>
      </c>
      <c r="X5" s="875"/>
      <c r="Y5" s="875"/>
      <c r="Z5" s="876"/>
      <c r="AA5" s="874" t="s">
        <v>237</v>
      </c>
      <c r="AB5" s="875"/>
      <c r="AC5" s="875"/>
      <c r="AD5" s="876"/>
      <c r="AE5" s="874" t="s">
        <v>238</v>
      </c>
      <c r="AF5" s="875"/>
      <c r="AG5" s="875"/>
      <c r="AH5" s="876"/>
      <c r="AI5" s="874" t="s">
        <v>239</v>
      </c>
      <c r="AJ5" s="875"/>
      <c r="AK5" s="875"/>
      <c r="AL5" s="876"/>
      <c r="AM5" s="874" t="s">
        <v>240</v>
      </c>
      <c r="AN5" s="875"/>
      <c r="AO5" s="875"/>
      <c r="AP5" s="876"/>
      <c r="AQ5" s="874" t="s">
        <v>241</v>
      </c>
      <c r="AR5" s="875"/>
      <c r="AS5" s="875"/>
      <c r="AT5" s="876"/>
      <c r="AU5" s="874" t="s">
        <v>242</v>
      </c>
      <c r="AV5" s="875"/>
      <c r="AW5" s="875"/>
      <c r="AX5" s="876"/>
      <c r="AY5" s="874" t="s">
        <v>243</v>
      </c>
      <c r="AZ5" s="875"/>
      <c r="BA5" s="875"/>
      <c r="BB5" s="876"/>
      <c r="BC5" s="874" t="s">
        <v>244</v>
      </c>
      <c r="BD5" s="875"/>
      <c r="BE5" s="875"/>
      <c r="BF5" s="876"/>
      <c r="BG5" s="874" t="s">
        <v>245</v>
      </c>
      <c r="BH5" s="875"/>
      <c r="BI5" s="875"/>
      <c r="BJ5" s="876"/>
      <c r="BK5" s="37"/>
      <c r="BL5" s="37"/>
      <c r="BM5" s="37"/>
      <c r="BN5" s="37"/>
      <c r="BO5" s="37"/>
      <c r="BP5" s="37"/>
      <c r="BQ5" s="37"/>
      <c r="BR5" s="37"/>
    </row>
    <row r="6" spans="1:70" s="23" customFormat="1" ht="27.75" customHeight="1" thickTop="1">
      <c r="A6" s="884" t="s">
        <v>246</v>
      </c>
      <c r="B6" s="885" t="s">
        <v>247</v>
      </c>
      <c r="C6" s="885" t="s">
        <v>248</v>
      </c>
      <c r="D6" s="885" t="s">
        <v>249</v>
      </c>
      <c r="E6" s="885"/>
      <c r="F6" s="885" t="s">
        <v>250</v>
      </c>
      <c r="G6" s="885" t="s">
        <v>251</v>
      </c>
      <c r="H6" s="885"/>
      <c r="I6" s="885" t="s">
        <v>252</v>
      </c>
      <c r="J6" s="877" t="s">
        <v>253</v>
      </c>
      <c r="K6" s="39"/>
      <c r="L6" s="39"/>
      <c r="M6" s="40"/>
      <c r="N6" s="41"/>
      <c r="O6" s="42"/>
      <c r="P6" s="41"/>
      <c r="Q6" s="43"/>
      <c r="R6" s="44"/>
      <c r="S6" s="45"/>
      <c r="T6" s="41"/>
      <c r="U6" s="41"/>
      <c r="V6" s="44"/>
      <c r="W6" s="45"/>
      <c r="X6" s="41"/>
      <c r="Y6" s="41"/>
      <c r="Z6" s="44"/>
      <c r="AA6" s="45"/>
      <c r="AB6" s="41"/>
      <c r="AC6" s="41"/>
      <c r="AD6" s="44"/>
      <c r="AE6" s="45"/>
      <c r="AF6" s="41"/>
      <c r="AG6" s="41"/>
      <c r="AH6" s="44"/>
      <c r="AI6" s="45"/>
      <c r="AJ6" s="41"/>
      <c r="AK6" s="41"/>
      <c r="AL6" s="44"/>
      <c r="AM6" s="45"/>
      <c r="AN6" s="41"/>
      <c r="AO6" s="41"/>
      <c r="AP6" s="44"/>
      <c r="AQ6" s="45"/>
      <c r="AR6" s="41"/>
      <c r="AS6" s="41"/>
      <c r="AT6" s="44"/>
      <c r="AU6" s="40"/>
      <c r="AV6" s="41"/>
      <c r="AW6" s="41"/>
      <c r="AX6" s="44"/>
      <c r="AY6" s="45"/>
      <c r="AZ6" s="41"/>
      <c r="BA6" s="41"/>
      <c r="BB6" s="44"/>
      <c r="BC6" s="45"/>
      <c r="BD6" s="41"/>
      <c r="BE6" s="41"/>
      <c r="BF6" s="44"/>
      <c r="BG6" s="45"/>
      <c r="BH6" s="41"/>
      <c r="BI6" s="41"/>
      <c r="BJ6" s="44"/>
      <c r="BK6" s="46"/>
      <c r="BL6" s="46"/>
      <c r="BM6" s="46"/>
      <c r="BN6" s="46"/>
      <c r="BO6" s="46"/>
      <c r="BP6" s="46"/>
      <c r="BQ6" s="46"/>
      <c r="BR6" s="46"/>
    </row>
    <row r="7" spans="1:70" s="23" customFormat="1" ht="27.75" customHeight="1">
      <c r="A7" s="880"/>
      <c r="B7" s="882"/>
      <c r="C7" s="882"/>
      <c r="D7" s="882"/>
      <c r="E7" s="882"/>
      <c r="F7" s="882"/>
      <c r="G7" s="882"/>
      <c r="H7" s="882"/>
      <c r="I7" s="882"/>
      <c r="J7" s="878"/>
      <c r="K7" s="22"/>
      <c r="L7" s="22"/>
      <c r="M7" s="47"/>
      <c r="N7" s="48"/>
      <c r="O7" s="48"/>
      <c r="P7" s="48"/>
      <c r="Q7" s="49"/>
      <c r="R7" s="50"/>
      <c r="S7" s="51"/>
      <c r="T7" s="48"/>
      <c r="U7" s="48"/>
      <c r="V7" s="50"/>
      <c r="W7" s="51"/>
      <c r="X7" s="48"/>
      <c r="Y7" s="48"/>
      <c r="Z7" s="50"/>
      <c r="AA7" s="51"/>
      <c r="AB7" s="48"/>
      <c r="AC7" s="48"/>
      <c r="AD7" s="50"/>
      <c r="AE7" s="51"/>
      <c r="AF7" s="48"/>
      <c r="AG7" s="48"/>
      <c r="AH7" s="50"/>
      <c r="AI7" s="51"/>
      <c r="AJ7" s="48"/>
      <c r="AK7" s="48"/>
      <c r="AL7" s="50"/>
      <c r="AM7" s="51"/>
      <c r="AN7" s="48"/>
      <c r="AO7" s="48"/>
      <c r="AP7" s="50"/>
      <c r="AQ7" s="51"/>
      <c r="AR7" s="48"/>
      <c r="AS7" s="48"/>
      <c r="AT7" s="50"/>
      <c r="AU7" s="47"/>
      <c r="AV7" s="48"/>
      <c r="AW7" s="48"/>
      <c r="AX7" s="50"/>
      <c r="AY7" s="51"/>
      <c r="AZ7" s="48"/>
      <c r="BA7" s="48"/>
      <c r="BB7" s="50"/>
      <c r="BC7" s="51"/>
      <c r="BD7" s="48"/>
      <c r="BE7" s="48"/>
      <c r="BF7" s="50"/>
      <c r="BG7" s="51"/>
      <c r="BH7" s="48"/>
      <c r="BI7" s="48"/>
      <c r="BJ7" s="50"/>
      <c r="BK7" s="46"/>
      <c r="BL7" s="46"/>
      <c r="BM7" s="46"/>
      <c r="BN7" s="46"/>
      <c r="BO7" s="46"/>
      <c r="BP7" s="46"/>
      <c r="BQ7" s="46"/>
      <c r="BR7" s="46"/>
    </row>
    <row r="8" spans="1:70" s="23" customFormat="1" ht="31.5" customHeight="1">
      <c r="A8" s="879" t="s">
        <v>254</v>
      </c>
      <c r="B8" s="881" t="s">
        <v>255</v>
      </c>
      <c r="C8" s="52" t="s">
        <v>256</v>
      </c>
      <c r="D8" s="881" t="s">
        <v>257</v>
      </c>
      <c r="E8" s="881"/>
      <c r="F8" s="881" t="s">
        <v>258</v>
      </c>
      <c r="G8" s="881" t="s">
        <v>259</v>
      </c>
      <c r="H8" s="881"/>
      <c r="I8" s="881" t="s">
        <v>260</v>
      </c>
      <c r="J8" s="883" t="s">
        <v>261</v>
      </c>
      <c r="K8" s="22"/>
      <c r="L8" s="22"/>
      <c r="M8" s="47"/>
      <c r="N8" s="48"/>
      <c r="O8" s="48"/>
      <c r="P8" s="48"/>
      <c r="Q8" s="48"/>
      <c r="R8" s="50"/>
      <c r="S8" s="51"/>
      <c r="T8" s="48"/>
      <c r="U8" s="53"/>
      <c r="V8" s="54"/>
      <c r="W8" s="55"/>
      <c r="X8" s="48"/>
      <c r="Y8" s="48"/>
      <c r="Z8" s="50"/>
      <c r="AA8" s="51"/>
      <c r="AB8" s="48"/>
      <c r="AC8" s="48"/>
      <c r="AD8" s="50"/>
      <c r="AE8" s="51"/>
      <c r="AF8" s="48"/>
      <c r="AG8" s="48"/>
      <c r="AH8" s="50"/>
      <c r="AI8" s="51"/>
      <c r="AJ8" s="48"/>
      <c r="AK8" s="48"/>
      <c r="AL8" s="50"/>
      <c r="AM8" s="51"/>
      <c r="AN8" s="48"/>
      <c r="AO8" s="48"/>
      <c r="AP8" s="50"/>
      <c r="AQ8" s="51"/>
      <c r="AR8" s="48"/>
      <c r="AS8" s="48"/>
      <c r="AT8" s="50"/>
      <c r="AU8" s="47"/>
      <c r="AV8" s="48"/>
      <c r="AW8" s="48"/>
      <c r="AX8" s="50"/>
      <c r="AY8" s="51"/>
      <c r="AZ8" s="48"/>
      <c r="BA8" s="48"/>
      <c r="BB8" s="50"/>
      <c r="BC8" s="51"/>
      <c r="BD8" s="48"/>
      <c r="BE8" s="48"/>
      <c r="BF8" s="50"/>
      <c r="BG8" s="51"/>
      <c r="BH8" s="48"/>
      <c r="BI8" s="48"/>
      <c r="BJ8" s="50"/>
      <c r="BK8" s="46"/>
      <c r="BL8" s="46"/>
      <c r="BM8" s="46"/>
      <c r="BN8" s="46"/>
      <c r="BO8" s="46"/>
      <c r="BP8" s="46"/>
      <c r="BQ8" s="46"/>
      <c r="BR8" s="46"/>
    </row>
    <row r="9" spans="1:70" s="23" customFormat="1" ht="31.5" customHeight="1">
      <c r="A9" s="880"/>
      <c r="B9" s="882"/>
      <c r="C9" s="56"/>
      <c r="D9" s="882"/>
      <c r="E9" s="882"/>
      <c r="F9" s="882"/>
      <c r="G9" s="882"/>
      <c r="H9" s="882"/>
      <c r="I9" s="882"/>
      <c r="J9" s="878"/>
      <c r="K9" s="22"/>
      <c r="L9" s="22"/>
      <c r="M9" s="47"/>
      <c r="N9" s="48"/>
      <c r="O9" s="48"/>
      <c r="P9" s="48"/>
      <c r="Q9" s="48"/>
      <c r="R9" s="50"/>
      <c r="S9" s="51"/>
      <c r="T9" s="48"/>
      <c r="U9" s="48"/>
      <c r="V9" s="50"/>
      <c r="W9" s="51"/>
      <c r="X9" s="48"/>
      <c r="Y9" s="48"/>
      <c r="Z9" s="50"/>
      <c r="AA9" s="51"/>
      <c r="AB9" s="48"/>
      <c r="AC9" s="48"/>
      <c r="AD9" s="50"/>
      <c r="AE9" s="51"/>
      <c r="AF9" s="48"/>
      <c r="AG9" s="48"/>
      <c r="AH9" s="50"/>
      <c r="AI9" s="51"/>
      <c r="AJ9" s="48"/>
      <c r="AK9" s="48"/>
      <c r="AL9" s="50"/>
      <c r="AM9" s="51"/>
      <c r="AN9" s="48"/>
      <c r="AO9" s="48"/>
      <c r="AP9" s="50"/>
      <c r="AQ9" s="51"/>
      <c r="AR9" s="48"/>
      <c r="AS9" s="48"/>
      <c r="AT9" s="50"/>
      <c r="AU9" s="47"/>
      <c r="AV9" s="48"/>
      <c r="AW9" s="48"/>
      <c r="AX9" s="50"/>
      <c r="AY9" s="51"/>
      <c r="AZ9" s="48"/>
      <c r="BA9" s="48"/>
      <c r="BB9" s="50"/>
      <c r="BC9" s="51"/>
      <c r="BD9" s="48"/>
      <c r="BE9" s="48"/>
      <c r="BF9" s="50"/>
      <c r="BG9" s="51"/>
      <c r="BH9" s="48"/>
      <c r="BI9" s="48"/>
      <c r="BJ9" s="50"/>
      <c r="BK9" s="46"/>
      <c r="BL9" s="46"/>
      <c r="BM9" s="46"/>
      <c r="BN9" s="46"/>
      <c r="BO9" s="46"/>
      <c r="BP9" s="46"/>
      <c r="BQ9" s="46"/>
      <c r="BR9" s="46"/>
    </row>
    <row r="10" spans="1:70" s="23" customFormat="1" ht="35.25" customHeight="1">
      <c r="A10" s="879" t="s">
        <v>262</v>
      </c>
      <c r="B10" s="881" t="s">
        <v>263</v>
      </c>
      <c r="C10" s="881" t="s">
        <v>264</v>
      </c>
      <c r="D10" s="881" t="s">
        <v>265</v>
      </c>
      <c r="E10" s="888" t="s">
        <v>266</v>
      </c>
      <c r="F10" s="881" t="s">
        <v>267</v>
      </c>
      <c r="G10" s="881" t="s">
        <v>268</v>
      </c>
      <c r="H10" s="881"/>
      <c r="I10" s="881" t="s">
        <v>269</v>
      </c>
      <c r="J10" s="886" t="s">
        <v>270</v>
      </c>
      <c r="K10" s="22"/>
      <c r="L10" s="22"/>
      <c r="M10" s="47"/>
      <c r="N10" s="48"/>
      <c r="O10" s="53"/>
      <c r="P10" s="48"/>
      <c r="Q10" s="48"/>
      <c r="R10" s="50"/>
      <c r="S10" s="51"/>
      <c r="T10" s="53"/>
      <c r="U10" s="48"/>
      <c r="V10" s="50"/>
      <c r="W10" s="51"/>
      <c r="X10" s="48"/>
      <c r="Y10" s="48"/>
      <c r="Z10" s="50"/>
      <c r="AA10" s="51"/>
      <c r="AB10" s="48"/>
      <c r="AC10" s="48"/>
      <c r="AD10" s="50"/>
      <c r="AE10" s="51"/>
      <c r="AF10" s="48"/>
      <c r="AG10" s="48"/>
      <c r="AH10" s="50"/>
      <c r="AI10" s="51"/>
      <c r="AJ10" s="48"/>
      <c r="AK10" s="48"/>
      <c r="AL10" s="50"/>
      <c r="AM10" s="51"/>
      <c r="AN10" s="48"/>
      <c r="AO10" s="48"/>
      <c r="AP10" s="50"/>
      <c r="AQ10" s="51"/>
      <c r="AR10" s="48"/>
      <c r="AS10" s="48"/>
      <c r="AT10" s="50"/>
      <c r="AU10" s="47"/>
      <c r="AV10" s="48"/>
      <c r="AW10" s="48"/>
      <c r="AX10" s="54"/>
      <c r="AY10" s="51"/>
      <c r="AZ10" s="48"/>
      <c r="BA10" s="48"/>
      <c r="BB10" s="50"/>
      <c r="BC10" s="51"/>
      <c r="BD10" s="48"/>
      <c r="BE10" s="48"/>
      <c r="BF10" s="50"/>
      <c r="BG10" s="51"/>
      <c r="BH10" s="48"/>
      <c r="BI10" s="48"/>
      <c r="BJ10" s="50"/>
      <c r="BK10" s="46"/>
      <c r="BL10" s="46"/>
      <c r="BM10" s="46"/>
      <c r="BN10" s="46"/>
      <c r="BO10" s="46"/>
      <c r="BP10" s="46"/>
      <c r="BQ10" s="46"/>
      <c r="BR10" s="46"/>
    </row>
    <row r="11" spans="1:70" s="23" customFormat="1" ht="35.25" customHeight="1">
      <c r="A11" s="880"/>
      <c r="B11" s="882"/>
      <c r="C11" s="882"/>
      <c r="D11" s="882"/>
      <c r="E11" s="889"/>
      <c r="F11" s="882"/>
      <c r="G11" s="882"/>
      <c r="H11" s="882"/>
      <c r="I11" s="882"/>
      <c r="J11" s="878"/>
      <c r="K11" s="22"/>
      <c r="L11" s="22"/>
      <c r="M11" s="47"/>
      <c r="N11" s="48"/>
      <c r="O11" s="377"/>
      <c r="P11" s="48"/>
      <c r="Q11" s="48"/>
      <c r="R11" s="50"/>
      <c r="S11" s="51"/>
      <c r="T11" s="48"/>
      <c r="U11" s="48"/>
      <c r="V11" s="50"/>
      <c r="W11" s="51"/>
      <c r="X11" s="48"/>
      <c r="Y11" s="48"/>
      <c r="Z11" s="50"/>
      <c r="AA11" s="51"/>
      <c r="AB11" s="48"/>
      <c r="AC11" s="48"/>
      <c r="AD11" s="50"/>
      <c r="AE11" s="51"/>
      <c r="AF11" s="48"/>
      <c r="AG11" s="48"/>
      <c r="AH11" s="50"/>
      <c r="AI11" s="51"/>
      <c r="AJ11" s="48"/>
      <c r="AK11" s="48"/>
      <c r="AL11" s="50"/>
      <c r="AM11" s="51"/>
      <c r="AN11" s="48"/>
      <c r="AO11" s="48"/>
      <c r="AP11" s="50"/>
      <c r="AQ11" s="51"/>
      <c r="AR11" s="48"/>
      <c r="AS11" s="48"/>
      <c r="AT11" s="50"/>
      <c r="AU11" s="47"/>
      <c r="AV11" s="48"/>
      <c r="AW11" s="48"/>
      <c r="AX11" s="50"/>
      <c r="AY11" s="51"/>
      <c r="AZ11" s="48"/>
      <c r="BA11" s="48"/>
      <c r="BB11" s="50"/>
      <c r="BC11" s="51"/>
      <c r="BD11" s="48"/>
      <c r="BE11" s="48"/>
      <c r="BF11" s="50"/>
      <c r="BG11" s="51"/>
      <c r="BH11" s="48"/>
      <c r="BI11" s="48"/>
      <c r="BJ11" s="50"/>
      <c r="BK11" s="46"/>
      <c r="BL11" s="46"/>
      <c r="BM11" s="46"/>
      <c r="BN11" s="46"/>
      <c r="BO11" s="46"/>
      <c r="BP11" s="46"/>
      <c r="BQ11" s="46"/>
      <c r="BR11" s="46"/>
    </row>
    <row r="12" spans="1:70" s="23" customFormat="1" ht="29.25" customHeight="1">
      <c r="A12" s="879" t="s">
        <v>271</v>
      </c>
      <c r="B12" s="887" t="s">
        <v>272</v>
      </c>
      <c r="C12" s="881" t="s">
        <v>273</v>
      </c>
      <c r="D12" s="881" t="s">
        <v>274</v>
      </c>
      <c r="E12" s="52"/>
      <c r="F12" s="881" t="s">
        <v>275</v>
      </c>
      <c r="G12" s="881" t="s">
        <v>276</v>
      </c>
      <c r="H12" s="881"/>
      <c r="I12" s="881" t="s">
        <v>277</v>
      </c>
      <c r="J12" s="883" t="s">
        <v>278</v>
      </c>
      <c r="K12" s="22"/>
      <c r="L12" s="22"/>
      <c r="M12" s="47"/>
      <c r="N12" s="53"/>
      <c r="O12" s="53"/>
      <c r="P12" s="53"/>
      <c r="Q12" s="890"/>
      <c r="R12" s="891"/>
      <c r="S12" s="57"/>
      <c r="T12" s="49"/>
      <c r="U12" s="48"/>
      <c r="V12" s="50"/>
      <c r="W12" s="51"/>
      <c r="X12" s="48"/>
      <c r="Y12" s="48"/>
      <c r="Z12" s="50"/>
      <c r="AA12" s="51"/>
      <c r="AB12" s="48"/>
      <c r="AC12" s="48"/>
      <c r="AD12" s="50"/>
      <c r="AE12" s="51"/>
      <c r="AF12" s="48"/>
      <c r="AG12" s="48"/>
      <c r="AH12" s="50"/>
      <c r="AI12" s="51"/>
      <c r="AJ12" s="48"/>
      <c r="AK12" s="48"/>
      <c r="AL12" s="50"/>
      <c r="AM12" s="51"/>
      <c r="AN12" s="48"/>
      <c r="AO12" s="48"/>
      <c r="AP12" s="50"/>
      <c r="AQ12" s="51"/>
      <c r="AR12" s="48"/>
      <c r="AS12" s="48"/>
      <c r="AT12" s="50"/>
      <c r="AU12" s="47"/>
      <c r="AV12" s="48"/>
      <c r="AW12" s="48"/>
      <c r="AX12" s="50"/>
      <c r="AY12" s="51"/>
      <c r="AZ12" s="48"/>
      <c r="BA12" s="48"/>
      <c r="BB12" s="50"/>
      <c r="BC12" s="51"/>
      <c r="BD12" s="48"/>
      <c r="BE12" s="48"/>
      <c r="BF12" s="50"/>
      <c r="BG12" s="51"/>
      <c r="BH12" s="48"/>
      <c r="BI12" s="48"/>
      <c r="BJ12" s="50"/>
      <c r="BK12" s="46"/>
      <c r="BL12" s="46"/>
      <c r="BM12" s="46"/>
      <c r="BN12" s="46"/>
      <c r="BO12" s="46"/>
      <c r="BP12" s="46"/>
      <c r="BQ12" s="46"/>
      <c r="BR12" s="46"/>
    </row>
    <row r="13" spans="1:70" s="23" customFormat="1" ht="29.25" customHeight="1">
      <c r="A13" s="880"/>
      <c r="B13" s="887"/>
      <c r="C13" s="882"/>
      <c r="D13" s="882"/>
      <c r="E13" s="56"/>
      <c r="F13" s="882"/>
      <c r="G13" s="882"/>
      <c r="H13" s="882"/>
      <c r="I13" s="882"/>
      <c r="J13" s="878"/>
      <c r="K13" s="22"/>
      <c r="L13" s="22"/>
      <c r="M13" s="47"/>
      <c r="N13" s="58"/>
      <c r="O13" s="48"/>
      <c r="P13" s="48"/>
      <c r="Q13" s="48"/>
      <c r="R13" s="50"/>
      <c r="S13" s="51"/>
      <c r="T13" s="48"/>
      <c r="U13" s="48"/>
      <c r="V13" s="50"/>
      <c r="W13" s="51"/>
      <c r="X13" s="48"/>
      <c r="Y13" s="48"/>
      <c r="Z13" s="50"/>
      <c r="AA13" s="51"/>
      <c r="AB13" s="48"/>
      <c r="AC13" s="48"/>
      <c r="AD13" s="50"/>
      <c r="AE13" s="51"/>
      <c r="AF13" s="48"/>
      <c r="AG13" s="48"/>
      <c r="AH13" s="50"/>
      <c r="AI13" s="51"/>
      <c r="AJ13" s="48"/>
      <c r="AK13" s="48"/>
      <c r="AL13" s="50"/>
      <c r="AM13" s="51"/>
      <c r="AN13" s="48"/>
      <c r="AO13" s="48"/>
      <c r="AP13" s="50"/>
      <c r="AQ13" s="51"/>
      <c r="AR13" s="48"/>
      <c r="AS13" s="48"/>
      <c r="AT13" s="50"/>
      <c r="AU13" s="47"/>
      <c r="AV13" s="48"/>
      <c r="AW13" s="48"/>
      <c r="AX13" s="50"/>
      <c r="AY13" s="51"/>
      <c r="AZ13" s="48"/>
      <c r="BA13" s="48"/>
      <c r="BB13" s="50"/>
      <c r="BC13" s="51"/>
      <c r="BD13" s="48"/>
      <c r="BE13" s="48"/>
      <c r="BF13" s="50"/>
      <c r="BG13" s="51"/>
      <c r="BH13" s="48"/>
      <c r="BI13" s="48"/>
      <c r="BJ13" s="50"/>
      <c r="BK13" s="46"/>
      <c r="BL13" s="46"/>
      <c r="BM13" s="46"/>
      <c r="BN13" s="46"/>
      <c r="BO13" s="46"/>
      <c r="BP13" s="46"/>
      <c r="BQ13" s="46"/>
      <c r="BR13" s="46"/>
    </row>
    <row r="14" spans="1:70" s="23" customFormat="1" ht="51.75" customHeight="1">
      <c r="A14" s="879" t="s">
        <v>279</v>
      </c>
      <c r="B14" s="881" t="s">
        <v>280</v>
      </c>
      <c r="C14" s="881" t="s">
        <v>281</v>
      </c>
      <c r="D14" s="881" t="s">
        <v>282</v>
      </c>
      <c r="E14" s="881"/>
      <c r="F14" s="881" t="s">
        <v>283</v>
      </c>
      <c r="G14" s="881" t="s">
        <v>284</v>
      </c>
      <c r="H14" s="881"/>
      <c r="I14" s="881" t="s">
        <v>277</v>
      </c>
      <c r="J14" s="892" t="s">
        <v>285</v>
      </c>
      <c r="K14" s="59"/>
      <c r="L14" s="60"/>
      <c r="M14" s="47"/>
      <c r="N14" s="48"/>
      <c r="O14" s="48"/>
      <c r="P14" s="48"/>
      <c r="Q14" s="48"/>
      <c r="R14" s="50"/>
      <c r="S14" s="51"/>
      <c r="T14" s="53"/>
      <c r="U14" s="48"/>
      <c r="V14" s="50"/>
      <c r="W14" s="51"/>
      <c r="X14" s="48"/>
      <c r="Y14" s="48"/>
      <c r="Z14" s="50"/>
      <c r="AA14" s="51"/>
      <c r="AB14" s="48"/>
      <c r="AC14" s="48"/>
      <c r="AD14" s="50"/>
      <c r="AE14" s="51"/>
      <c r="AF14" s="48"/>
      <c r="AG14" s="48"/>
      <c r="AH14" s="50"/>
      <c r="AI14" s="51"/>
      <c r="AJ14" s="48"/>
      <c r="AK14" s="48"/>
      <c r="AL14" s="50"/>
      <c r="AM14" s="51"/>
      <c r="AN14" s="48"/>
      <c r="AO14" s="48"/>
      <c r="AP14" s="50"/>
      <c r="AQ14" s="51"/>
      <c r="AR14" s="48"/>
      <c r="AS14" s="48"/>
      <c r="AT14" s="50"/>
      <c r="AU14" s="47"/>
      <c r="AV14" s="48"/>
      <c r="AW14" s="48"/>
      <c r="AX14" s="50"/>
      <c r="AY14" s="51"/>
      <c r="AZ14" s="48"/>
      <c r="BA14" s="48"/>
      <c r="BB14" s="50"/>
      <c r="BC14" s="51"/>
      <c r="BD14" s="48"/>
      <c r="BE14" s="48"/>
      <c r="BF14" s="50"/>
      <c r="BG14" s="51"/>
      <c r="BH14" s="48"/>
      <c r="BI14" s="48"/>
      <c r="BJ14" s="50"/>
      <c r="BK14" s="46"/>
      <c r="BL14" s="46"/>
      <c r="BM14" s="46"/>
      <c r="BN14" s="46"/>
      <c r="BO14" s="46"/>
      <c r="BP14" s="46"/>
      <c r="BQ14" s="46"/>
      <c r="BR14" s="46"/>
    </row>
    <row r="15" spans="1:70" s="23" customFormat="1" ht="51.75" customHeight="1">
      <c r="A15" s="880"/>
      <c r="B15" s="882"/>
      <c r="C15" s="882"/>
      <c r="D15" s="882"/>
      <c r="E15" s="882"/>
      <c r="F15" s="882"/>
      <c r="G15" s="882"/>
      <c r="H15" s="882"/>
      <c r="I15" s="882"/>
      <c r="J15" s="893"/>
      <c r="K15" s="22"/>
      <c r="L15" s="22"/>
      <c r="M15" s="47"/>
      <c r="N15" s="48"/>
      <c r="O15" s="48"/>
      <c r="P15" s="48"/>
      <c r="Q15" s="48"/>
      <c r="R15" s="50"/>
      <c r="S15" s="51"/>
      <c r="T15" s="61"/>
      <c r="U15" s="48"/>
      <c r="V15" s="50"/>
      <c r="W15" s="51"/>
      <c r="X15" s="48"/>
      <c r="Y15" s="48"/>
      <c r="Z15" s="50"/>
      <c r="AA15" s="51"/>
      <c r="AB15" s="48"/>
      <c r="AC15" s="48"/>
      <c r="AD15" s="50"/>
      <c r="AE15" s="51"/>
      <c r="AF15" s="48"/>
      <c r="AG15" s="48"/>
      <c r="AH15" s="50"/>
      <c r="AI15" s="51"/>
      <c r="AJ15" s="48"/>
      <c r="AK15" s="48"/>
      <c r="AL15" s="50"/>
      <c r="AM15" s="51"/>
      <c r="AN15" s="48"/>
      <c r="AO15" s="48"/>
      <c r="AP15" s="50"/>
      <c r="AQ15" s="51"/>
      <c r="AR15" s="48"/>
      <c r="AS15" s="48"/>
      <c r="AT15" s="50"/>
      <c r="AU15" s="47"/>
      <c r="AV15" s="48"/>
      <c r="AW15" s="48"/>
      <c r="AX15" s="50"/>
      <c r="AY15" s="51"/>
      <c r="AZ15" s="48"/>
      <c r="BA15" s="48"/>
      <c r="BB15" s="50"/>
      <c r="BC15" s="51"/>
      <c r="BD15" s="48"/>
      <c r="BE15" s="48"/>
      <c r="BF15" s="50"/>
      <c r="BG15" s="51"/>
      <c r="BH15" s="48"/>
      <c r="BI15" s="48"/>
      <c r="BJ15" s="50"/>
      <c r="BK15" s="46"/>
      <c r="BL15" s="46"/>
      <c r="BM15" s="46"/>
      <c r="BN15" s="46"/>
      <c r="BO15" s="46"/>
      <c r="BP15" s="46"/>
      <c r="BQ15" s="46"/>
      <c r="BR15" s="46"/>
    </row>
    <row r="16" spans="1:70" s="23" customFormat="1" ht="39" customHeight="1">
      <c r="A16" s="879" t="s">
        <v>286</v>
      </c>
      <c r="B16" s="887" t="s">
        <v>287</v>
      </c>
      <c r="C16" s="887" t="s">
        <v>288</v>
      </c>
      <c r="D16" s="887" t="s">
        <v>289</v>
      </c>
      <c r="E16" s="881"/>
      <c r="F16" s="887" t="s">
        <v>290</v>
      </c>
      <c r="G16" s="887"/>
      <c r="H16" s="887"/>
      <c r="I16" s="881" t="s">
        <v>291</v>
      </c>
      <c r="J16" s="62"/>
      <c r="K16" s="22"/>
      <c r="L16" s="22"/>
      <c r="M16" s="47"/>
      <c r="N16" s="48"/>
      <c r="O16" s="48"/>
      <c r="P16" s="48"/>
      <c r="Q16" s="48"/>
      <c r="R16" s="50"/>
      <c r="S16" s="51"/>
      <c r="T16" s="48"/>
      <c r="U16" s="61"/>
      <c r="V16" s="50"/>
      <c r="W16" s="51"/>
      <c r="X16" s="48"/>
      <c r="Y16" s="48"/>
      <c r="Z16" s="50"/>
      <c r="AA16" s="51"/>
      <c r="AB16" s="48"/>
      <c r="AC16" s="48"/>
      <c r="AD16" s="50"/>
      <c r="AE16" s="51"/>
      <c r="AF16" s="48"/>
      <c r="AG16" s="48"/>
      <c r="AH16" s="50"/>
      <c r="AI16" s="51"/>
      <c r="AJ16" s="48"/>
      <c r="AK16" s="48"/>
      <c r="AL16" s="50"/>
      <c r="AM16" s="51"/>
      <c r="AN16" s="48"/>
      <c r="AO16" s="48"/>
      <c r="AP16" s="50"/>
      <c r="AQ16" s="51"/>
      <c r="AR16" s="48"/>
      <c r="AS16" s="48"/>
      <c r="AT16" s="50"/>
      <c r="AU16" s="47"/>
      <c r="AV16" s="48"/>
      <c r="AW16" s="48"/>
      <c r="AX16" s="50"/>
      <c r="AY16" s="51"/>
      <c r="AZ16" s="48"/>
      <c r="BA16" s="48"/>
      <c r="BB16" s="50"/>
      <c r="BC16" s="51"/>
      <c r="BD16" s="48"/>
      <c r="BE16" s="48"/>
      <c r="BF16" s="50"/>
      <c r="BG16" s="51"/>
      <c r="BH16" s="48"/>
      <c r="BI16" s="48"/>
      <c r="BJ16" s="50"/>
      <c r="BK16" s="46"/>
      <c r="BL16" s="46"/>
      <c r="BM16" s="46"/>
      <c r="BN16" s="46"/>
      <c r="BO16" s="46"/>
      <c r="BP16" s="46"/>
      <c r="BQ16" s="46"/>
      <c r="BR16" s="46"/>
    </row>
    <row r="17" spans="1:70" s="23" customFormat="1" ht="39" customHeight="1">
      <c r="A17" s="880"/>
      <c r="B17" s="887"/>
      <c r="C17" s="887"/>
      <c r="D17" s="887"/>
      <c r="E17" s="882"/>
      <c r="F17" s="887"/>
      <c r="G17" s="887"/>
      <c r="H17" s="887"/>
      <c r="I17" s="882"/>
      <c r="J17" s="63"/>
      <c r="K17" s="22"/>
      <c r="L17" s="22"/>
      <c r="M17" s="47"/>
      <c r="N17" s="48"/>
      <c r="O17" s="48"/>
      <c r="P17" s="48"/>
      <c r="Q17" s="48"/>
      <c r="R17" s="50"/>
      <c r="S17" s="51"/>
      <c r="T17" s="48"/>
      <c r="U17" s="48"/>
      <c r="V17" s="50"/>
      <c r="W17" s="51"/>
      <c r="X17" s="48"/>
      <c r="Y17" s="48"/>
      <c r="Z17" s="50"/>
      <c r="AA17" s="51"/>
      <c r="AB17" s="48"/>
      <c r="AC17" s="48"/>
      <c r="AD17" s="50"/>
      <c r="AE17" s="51"/>
      <c r="AF17" s="48"/>
      <c r="AG17" s="48"/>
      <c r="AH17" s="50"/>
      <c r="AI17" s="51"/>
      <c r="AJ17" s="48"/>
      <c r="AK17" s="48"/>
      <c r="AL17" s="50"/>
      <c r="AM17" s="51"/>
      <c r="AN17" s="48"/>
      <c r="AO17" s="48"/>
      <c r="AP17" s="50"/>
      <c r="AQ17" s="51"/>
      <c r="AR17" s="48"/>
      <c r="AS17" s="48"/>
      <c r="AT17" s="50"/>
      <c r="AU17" s="47"/>
      <c r="AV17" s="48"/>
      <c r="AW17" s="48"/>
      <c r="AX17" s="50"/>
      <c r="AY17" s="51"/>
      <c r="AZ17" s="48"/>
      <c r="BA17" s="48"/>
      <c r="BB17" s="50"/>
      <c r="BC17" s="51"/>
      <c r="BD17" s="48"/>
      <c r="BE17" s="48"/>
      <c r="BF17" s="50"/>
      <c r="BG17" s="51"/>
      <c r="BH17" s="48"/>
      <c r="BI17" s="48"/>
      <c r="BJ17" s="50"/>
      <c r="BK17" s="46"/>
      <c r="BL17" s="46"/>
      <c r="BM17" s="46"/>
      <c r="BN17" s="46"/>
      <c r="BO17" s="46"/>
      <c r="BP17" s="46"/>
      <c r="BQ17" s="46"/>
      <c r="BR17" s="46"/>
    </row>
    <row r="18" spans="1:70" s="23" customFormat="1" ht="42" customHeight="1">
      <c r="A18" s="896" t="s">
        <v>292</v>
      </c>
      <c r="B18" s="887" t="s">
        <v>293</v>
      </c>
      <c r="C18" s="887" t="s">
        <v>294</v>
      </c>
      <c r="D18" s="887" t="s">
        <v>295</v>
      </c>
      <c r="E18" s="881" t="s">
        <v>296</v>
      </c>
      <c r="F18" s="887" t="s">
        <v>297</v>
      </c>
      <c r="G18" s="887" t="s">
        <v>298</v>
      </c>
      <c r="H18" s="887"/>
      <c r="I18" s="887" t="s">
        <v>299</v>
      </c>
      <c r="J18" s="894" t="s">
        <v>300</v>
      </c>
      <c r="K18" s="22"/>
      <c r="L18" s="22"/>
      <c r="M18" s="47"/>
      <c r="N18" s="48"/>
      <c r="O18" s="48"/>
      <c r="P18" s="48"/>
      <c r="Q18" s="48"/>
      <c r="R18" s="50"/>
      <c r="S18" s="51"/>
      <c r="T18" s="53"/>
      <c r="U18" s="53"/>
      <c r="V18" s="64"/>
      <c r="W18" s="51"/>
      <c r="X18" s="48"/>
      <c r="Y18" s="48"/>
      <c r="Z18" s="50"/>
      <c r="AA18" s="51"/>
      <c r="AB18" s="48"/>
      <c r="AC18" s="48"/>
      <c r="AD18" s="50"/>
      <c r="AE18" s="51"/>
      <c r="AF18" s="48"/>
      <c r="AG18" s="48"/>
      <c r="AH18" s="50"/>
      <c r="AI18" s="51"/>
      <c r="AJ18" s="48"/>
      <c r="AK18" s="48"/>
      <c r="AL18" s="50"/>
      <c r="AM18" s="51"/>
      <c r="AN18" s="48"/>
      <c r="AO18" s="48"/>
      <c r="AP18" s="50"/>
      <c r="AQ18" s="51"/>
      <c r="AR18" s="48"/>
      <c r="AS18" s="48"/>
      <c r="AT18" s="50"/>
      <c r="AU18" s="47"/>
      <c r="AV18" s="48"/>
      <c r="AW18" s="48"/>
      <c r="AX18" s="50"/>
      <c r="AY18" s="51"/>
      <c r="AZ18" s="48"/>
      <c r="BA18" s="48"/>
      <c r="BB18" s="50"/>
      <c r="BC18" s="51"/>
      <c r="BD18" s="48"/>
      <c r="BE18" s="48"/>
      <c r="BF18" s="50"/>
      <c r="BG18" s="51"/>
      <c r="BH18" s="48"/>
      <c r="BI18" s="48"/>
      <c r="BJ18" s="50"/>
      <c r="BK18" s="46"/>
      <c r="BL18" s="46"/>
      <c r="BM18" s="46"/>
      <c r="BN18" s="46"/>
      <c r="BO18" s="46"/>
      <c r="BP18" s="46"/>
      <c r="BQ18" s="46"/>
      <c r="BR18" s="46"/>
    </row>
    <row r="19" spans="1:70" s="23" customFormat="1" ht="42" customHeight="1">
      <c r="A19" s="896"/>
      <c r="B19" s="887"/>
      <c r="C19" s="887"/>
      <c r="D19" s="887"/>
      <c r="E19" s="882"/>
      <c r="F19" s="887"/>
      <c r="G19" s="887"/>
      <c r="H19" s="887"/>
      <c r="I19" s="887"/>
      <c r="J19" s="895"/>
      <c r="K19" s="22"/>
      <c r="L19" s="22"/>
      <c r="M19" s="47"/>
      <c r="N19" s="48"/>
      <c r="O19" s="48"/>
      <c r="P19" s="48"/>
      <c r="Q19" s="48"/>
      <c r="R19" s="50"/>
      <c r="S19" s="51"/>
      <c r="T19" s="48"/>
      <c r="U19" s="48"/>
      <c r="V19" s="50"/>
      <c r="W19" s="51"/>
      <c r="X19" s="48"/>
      <c r="Y19" s="48"/>
      <c r="Z19" s="50"/>
      <c r="AA19" s="51"/>
      <c r="AB19" s="48"/>
      <c r="AC19" s="48"/>
      <c r="AD19" s="50"/>
      <c r="AE19" s="51"/>
      <c r="AF19" s="48"/>
      <c r="AG19" s="48"/>
      <c r="AH19" s="50"/>
      <c r="AI19" s="51"/>
      <c r="AJ19" s="48"/>
      <c r="AK19" s="48"/>
      <c r="AL19" s="50"/>
      <c r="AM19" s="51"/>
      <c r="AN19" s="48"/>
      <c r="AO19" s="48"/>
      <c r="AP19" s="50"/>
      <c r="AQ19" s="51"/>
      <c r="AR19" s="48"/>
      <c r="AS19" s="48"/>
      <c r="AT19" s="50"/>
      <c r="AU19" s="47"/>
      <c r="AV19" s="48"/>
      <c r="AW19" s="48"/>
      <c r="AX19" s="50"/>
      <c r="AY19" s="51"/>
      <c r="AZ19" s="48"/>
      <c r="BA19" s="48"/>
      <c r="BB19" s="50"/>
      <c r="BC19" s="51"/>
      <c r="BD19" s="48"/>
      <c r="BE19" s="48"/>
      <c r="BF19" s="50"/>
      <c r="BG19" s="51"/>
      <c r="BH19" s="48"/>
      <c r="BI19" s="48"/>
      <c r="BJ19" s="50"/>
      <c r="BK19" s="46"/>
      <c r="BL19" s="46"/>
      <c r="BM19" s="46"/>
      <c r="BN19" s="46"/>
      <c r="BO19" s="46"/>
      <c r="BP19" s="46"/>
      <c r="BQ19" s="46"/>
      <c r="BR19" s="46"/>
    </row>
    <row r="20" spans="1:70" s="23" customFormat="1" ht="50.25" customHeight="1">
      <c r="A20" s="896" t="s">
        <v>301</v>
      </c>
      <c r="B20" s="887" t="s">
        <v>302</v>
      </c>
      <c r="C20" s="887" t="s">
        <v>303</v>
      </c>
      <c r="D20" s="887" t="s">
        <v>304</v>
      </c>
      <c r="E20" s="881"/>
      <c r="F20" s="887" t="s">
        <v>305</v>
      </c>
      <c r="G20" s="887" t="s">
        <v>306</v>
      </c>
      <c r="H20" s="881" t="s">
        <v>307</v>
      </c>
      <c r="I20" s="887" t="s">
        <v>277</v>
      </c>
      <c r="J20" s="894" t="s">
        <v>308</v>
      </c>
      <c r="K20" s="22"/>
      <c r="L20" s="22"/>
      <c r="M20" s="47"/>
      <c r="N20" s="48"/>
      <c r="O20" s="48"/>
      <c r="P20" s="48"/>
      <c r="Q20" s="48"/>
      <c r="R20" s="50"/>
      <c r="S20" s="51"/>
      <c r="T20" s="48"/>
      <c r="U20" s="48"/>
      <c r="V20" s="50"/>
      <c r="W20" s="51"/>
      <c r="X20" s="48"/>
      <c r="Y20" s="48"/>
      <c r="Z20" s="50"/>
      <c r="AA20" s="51"/>
      <c r="AB20" s="48"/>
      <c r="AC20" s="48"/>
      <c r="AD20" s="50"/>
      <c r="AE20" s="51"/>
      <c r="AF20" s="48"/>
      <c r="AG20" s="48"/>
      <c r="AH20" s="50"/>
      <c r="AI20" s="51"/>
      <c r="AJ20" s="48"/>
      <c r="AK20" s="48"/>
      <c r="AL20" s="50"/>
      <c r="AM20" s="51"/>
      <c r="AN20" s="48"/>
      <c r="AO20" s="48"/>
      <c r="AP20" s="50"/>
      <c r="AQ20" s="51"/>
      <c r="AR20" s="48"/>
      <c r="AS20" s="48"/>
      <c r="AT20" s="50"/>
      <c r="AU20" s="47"/>
      <c r="AV20" s="48"/>
      <c r="AW20" s="48"/>
      <c r="AX20" s="50"/>
      <c r="AY20" s="51"/>
      <c r="AZ20" s="48"/>
      <c r="BA20" s="48"/>
      <c r="BB20" s="50"/>
      <c r="BC20" s="51"/>
      <c r="BD20" s="48"/>
      <c r="BE20" s="48"/>
      <c r="BF20" s="50"/>
      <c r="BG20" s="51"/>
      <c r="BH20" s="48"/>
      <c r="BI20" s="48"/>
      <c r="BJ20" s="50"/>
      <c r="BK20" s="46"/>
      <c r="BL20" s="46"/>
      <c r="BM20" s="46"/>
      <c r="BN20" s="46"/>
      <c r="BO20" s="46"/>
      <c r="BP20" s="46"/>
      <c r="BQ20" s="46"/>
      <c r="BR20" s="46"/>
    </row>
    <row r="21" spans="1:70" s="23" customFormat="1" ht="50.25" customHeight="1">
      <c r="A21" s="896"/>
      <c r="B21" s="887"/>
      <c r="C21" s="887"/>
      <c r="D21" s="887"/>
      <c r="E21" s="882"/>
      <c r="F21" s="887"/>
      <c r="G21" s="887"/>
      <c r="H21" s="882"/>
      <c r="I21" s="887"/>
      <c r="J21" s="894"/>
      <c r="K21" s="22"/>
      <c r="L21" s="22"/>
      <c r="M21" s="47"/>
      <c r="N21" s="48"/>
      <c r="O21" s="48"/>
      <c r="P21" s="48"/>
      <c r="Q21" s="48"/>
      <c r="R21" s="50"/>
      <c r="S21" s="51"/>
      <c r="T21" s="48"/>
      <c r="U21" s="48"/>
      <c r="V21" s="50"/>
      <c r="W21" s="51"/>
      <c r="X21" s="48"/>
      <c r="Y21" s="48"/>
      <c r="Z21" s="50"/>
      <c r="AA21" s="51"/>
      <c r="AB21" s="48"/>
      <c r="AC21" s="48"/>
      <c r="AD21" s="50"/>
      <c r="AE21" s="51"/>
      <c r="AF21" s="48"/>
      <c r="AG21" s="48"/>
      <c r="AH21" s="50"/>
      <c r="AI21" s="51"/>
      <c r="AJ21" s="48"/>
      <c r="AK21" s="48"/>
      <c r="AL21" s="50"/>
      <c r="AM21" s="51"/>
      <c r="AN21" s="48"/>
      <c r="AO21" s="48"/>
      <c r="AP21" s="50"/>
      <c r="AQ21" s="51"/>
      <c r="AR21" s="48"/>
      <c r="AS21" s="48"/>
      <c r="AT21" s="50"/>
      <c r="AU21" s="47"/>
      <c r="AV21" s="48"/>
      <c r="AW21" s="48"/>
      <c r="AX21" s="50"/>
      <c r="AY21" s="51"/>
      <c r="AZ21" s="48"/>
      <c r="BA21" s="48"/>
      <c r="BB21" s="50"/>
      <c r="BC21" s="51"/>
      <c r="BD21" s="48"/>
      <c r="BE21" s="48"/>
      <c r="BF21" s="50"/>
      <c r="BG21" s="51"/>
      <c r="BH21" s="48"/>
      <c r="BI21" s="48"/>
      <c r="BJ21" s="50"/>
      <c r="BK21" s="46"/>
      <c r="BL21" s="46"/>
      <c r="BM21" s="46"/>
      <c r="BN21" s="46"/>
      <c r="BO21" s="46"/>
      <c r="BP21" s="46"/>
      <c r="BQ21" s="46"/>
      <c r="BR21" s="46"/>
    </row>
    <row r="22" spans="1:70" s="23" customFormat="1" ht="42" customHeight="1">
      <c r="A22" s="896" t="s">
        <v>309</v>
      </c>
      <c r="B22" s="887" t="s">
        <v>310</v>
      </c>
      <c r="C22" s="887" t="s">
        <v>311</v>
      </c>
      <c r="D22" s="887" t="s">
        <v>312</v>
      </c>
      <c r="E22" s="881"/>
      <c r="F22" s="887" t="s">
        <v>313</v>
      </c>
      <c r="G22" s="887" t="s">
        <v>314</v>
      </c>
      <c r="H22" s="887" t="s">
        <v>315</v>
      </c>
      <c r="I22" s="887" t="s">
        <v>277</v>
      </c>
      <c r="J22" s="894" t="s">
        <v>316</v>
      </c>
      <c r="K22" s="22"/>
      <c r="L22" s="22"/>
      <c r="M22" s="47"/>
      <c r="N22" s="48"/>
      <c r="O22" s="48"/>
      <c r="P22" s="65"/>
      <c r="Q22" s="48"/>
      <c r="R22" s="50"/>
      <c r="S22" s="51"/>
      <c r="T22" s="48"/>
      <c r="U22" s="48"/>
      <c r="V22" s="50"/>
      <c r="W22" s="51"/>
      <c r="X22" s="48"/>
      <c r="Y22" s="48"/>
      <c r="Z22" s="50"/>
      <c r="AA22" s="51"/>
      <c r="AB22" s="48"/>
      <c r="AC22" s="48"/>
      <c r="AD22" s="50"/>
      <c r="AE22" s="51"/>
      <c r="AF22" s="48"/>
      <c r="AG22" s="48"/>
      <c r="AH22" s="50"/>
      <c r="AI22" s="51"/>
      <c r="AJ22" s="48"/>
      <c r="AK22" s="48"/>
      <c r="AL22" s="50"/>
      <c r="AM22" s="51"/>
      <c r="AN22" s="48"/>
      <c r="AO22" s="48"/>
      <c r="AP22" s="50"/>
      <c r="AQ22" s="51"/>
      <c r="AR22" s="48"/>
      <c r="AS22" s="48"/>
      <c r="AT22" s="50"/>
      <c r="AU22" s="47"/>
      <c r="AV22" s="48"/>
      <c r="AW22" s="48"/>
      <c r="AX22" s="50"/>
      <c r="AY22" s="51"/>
      <c r="AZ22" s="48"/>
      <c r="BA22" s="48"/>
      <c r="BB22" s="50"/>
      <c r="BC22" s="51"/>
      <c r="BD22" s="48"/>
      <c r="BE22" s="48"/>
      <c r="BF22" s="50"/>
      <c r="BG22" s="51"/>
      <c r="BH22" s="48"/>
      <c r="BI22" s="48"/>
      <c r="BJ22" s="50"/>
      <c r="BK22" s="46"/>
      <c r="BL22" s="46"/>
      <c r="BM22" s="46"/>
      <c r="BN22" s="46"/>
      <c r="BO22" s="46"/>
      <c r="BP22" s="46"/>
      <c r="BQ22" s="46"/>
      <c r="BR22" s="46"/>
    </row>
    <row r="23" spans="1:70" s="23" customFormat="1" ht="42" customHeight="1">
      <c r="A23" s="896"/>
      <c r="B23" s="887"/>
      <c r="C23" s="887"/>
      <c r="D23" s="887"/>
      <c r="E23" s="882"/>
      <c r="F23" s="887"/>
      <c r="G23" s="887"/>
      <c r="H23" s="887"/>
      <c r="I23" s="887"/>
      <c r="J23" s="895"/>
      <c r="K23" s="22"/>
      <c r="L23" s="22"/>
      <c r="M23" s="47"/>
      <c r="N23" s="48"/>
      <c r="O23" s="48"/>
      <c r="P23" s="48"/>
      <c r="Q23" s="48"/>
      <c r="R23" s="50"/>
      <c r="S23" s="51"/>
      <c r="T23" s="48"/>
      <c r="U23" s="48"/>
      <c r="V23" s="50"/>
      <c r="W23" s="51"/>
      <c r="X23" s="48"/>
      <c r="Y23" s="48"/>
      <c r="Z23" s="50"/>
      <c r="AA23" s="51"/>
      <c r="AB23" s="48"/>
      <c r="AC23" s="48"/>
      <c r="AD23" s="50"/>
      <c r="AE23" s="51"/>
      <c r="AF23" s="48"/>
      <c r="AG23" s="48"/>
      <c r="AH23" s="50"/>
      <c r="AI23" s="51"/>
      <c r="AJ23" s="48"/>
      <c r="AK23" s="48"/>
      <c r="AL23" s="50"/>
      <c r="AM23" s="51"/>
      <c r="AN23" s="48"/>
      <c r="AO23" s="48"/>
      <c r="AP23" s="50"/>
      <c r="AQ23" s="51"/>
      <c r="AR23" s="48"/>
      <c r="AS23" s="48"/>
      <c r="AT23" s="50"/>
      <c r="AU23" s="47"/>
      <c r="AV23" s="48"/>
      <c r="AW23" s="48"/>
      <c r="AX23" s="50"/>
      <c r="AY23" s="51"/>
      <c r="AZ23" s="48"/>
      <c r="BA23" s="48"/>
      <c r="BB23" s="50"/>
      <c r="BC23" s="51"/>
      <c r="BD23" s="48"/>
      <c r="BE23" s="48"/>
      <c r="BF23" s="50"/>
      <c r="BG23" s="51"/>
      <c r="BH23" s="48"/>
      <c r="BI23" s="48"/>
      <c r="BJ23" s="50"/>
      <c r="BK23" s="46"/>
      <c r="BL23" s="46"/>
      <c r="BM23" s="46"/>
      <c r="BN23" s="46"/>
      <c r="BO23" s="46"/>
      <c r="BP23" s="46"/>
      <c r="BQ23" s="46"/>
      <c r="BR23" s="46"/>
    </row>
    <row r="24" spans="1:70" s="23" customFormat="1" ht="42" customHeight="1">
      <c r="A24" s="896" t="s">
        <v>317</v>
      </c>
      <c r="B24" s="887" t="s">
        <v>318</v>
      </c>
      <c r="C24" s="887" t="s">
        <v>319</v>
      </c>
      <c r="D24" s="887" t="s">
        <v>320</v>
      </c>
      <c r="E24" s="881"/>
      <c r="F24" s="887" t="s">
        <v>321</v>
      </c>
      <c r="G24" s="887" t="s">
        <v>322</v>
      </c>
      <c r="H24" s="887" t="s">
        <v>323</v>
      </c>
      <c r="I24" s="887" t="s">
        <v>277</v>
      </c>
      <c r="J24" s="894" t="s">
        <v>324</v>
      </c>
      <c r="K24" s="22"/>
      <c r="L24" s="22"/>
      <c r="M24" s="47"/>
      <c r="N24" s="48"/>
      <c r="O24" s="48"/>
      <c r="P24" s="48"/>
      <c r="Q24" s="48"/>
      <c r="R24" s="50"/>
      <c r="S24" s="51"/>
      <c r="T24" s="53"/>
      <c r="U24" s="53"/>
      <c r="V24" s="50"/>
      <c r="W24" s="51"/>
      <c r="X24" s="48"/>
      <c r="Y24" s="48"/>
      <c r="Z24" s="50"/>
      <c r="AA24" s="51"/>
      <c r="AB24" s="48"/>
      <c r="AC24" s="48"/>
      <c r="AD24" s="50"/>
      <c r="AE24" s="51"/>
      <c r="AF24" s="48"/>
      <c r="AG24" s="48"/>
      <c r="AH24" s="50"/>
      <c r="AI24" s="51"/>
      <c r="AJ24" s="48"/>
      <c r="AK24" s="48"/>
      <c r="AL24" s="50"/>
      <c r="AM24" s="51"/>
      <c r="AN24" s="48"/>
      <c r="AO24" s="48"/>
      <c r="AP24" s="50"/>
      <c r="AQ24" s="51"/>
      <c r="AR24" s="48"/>
      <c r="AS24" s="48"/>
      <c r="AT24" s="50"/>
      <c r="AU24" s="47"/>
      <c r="AV24" s="48"/>
      <c r="AW24" s="48"/>
      <c r="AX24" s="50"/>
      <c r="AY24" s="51"/>
      <c r="AZ24" s="48"/>
      <c r="BA24" s="48"/>
      <c r="BB24" s="50"/>
      <c r="BC24" s="51"/>
      <c r="BD24" s="48"/>
      <c r="BE24" s="48"/>
      <c r="BF24" s="50"/>
      <c r="BG24" s="51"/>
      <c r="BH24" s="48"/>
      <c r="BI24" s="48"/>
      <c r="BJ24" s="50"/>
      <c r="BK24" s="46"/>
      <c r="BL24" s="46"/>
      <c r="BM24" s="46"/>
      <c r="BN24" s="46"/>
      <c r="BO24" s="46"/>
      <c r="BP24" s="46"/>
      <c r="BQ24" s="46"/>
      <c r="BR24" s="46"/>
    </row>
    <row r="25" spans="1:70" s="23" customFormat="1" ht="42" customHeight="1">
      <c r="A25" s="896"/>
      <c r="B25" s="887"/>
      <c r="C25" s="887"/>
      <c r="D25" s="887"/>
      <c r="E25" s="882"/>
      <c r="F25" s="887"/>
      <c r="G25" s="887"/>
      <c r="H25" s="887"/>
      <c r="I25" s="887"/>
      <c r="J25" s="895"/>
      <c r="K25" s="22"/>
      <c r="L25" s="22"/>
      <c r="M25" s="47"/>
      <c r="N25" s="48"/>
      <c r="O25" s="48"/>
      <c r="P25" s="48"/>
      <c r="Q25" s="48"/>
      <c r="R25" s="50"/>
      <c r="S25" s="51"/>
      <c r="T25" s="48"/>
      <c r="U25" s="48"/>
      <c r="V25" s="50"/>
      <c r="W25" s="51"/>
      <c r="X25" s="48"/>
      <c r="Y25" s="48"/>
      <c r="Z25" s="50"/>
      <c r="AA25" s="51"/>
      <c r="AB25" s="48"/>
      <c r="AC25" s="48"/>
      <c r="AD25" s="50"/>
      <c r="AE25" s="51"/>
      <c r="AF25" s="48"/>
      <c r="AG25" s="48"/>
      <c r="AH25" s="50"/>
      <c r="AI25" s="51"/>
      <c r="AJ25" s="48"/>
      <c r="AK25" s="48"/>
      <c r="AL25" s="50"/>
      <c r="AM25" s="51"/>
      <c r="AN25" s="48"/>
      <c r="AO25" s="48"/>
      <c r="AP25" s="50"/>
      <c r="AQ25" s="51"/>
      <c r="AR25" s="48"/>
      <c r="AS25" s="48"/>
      <c r="AT25" s="50"/>
      <c r="AU25" s="47"/>
      <c r="AV25" s="48"/>
      <c r="AW25" s="48"/>
      <c r="AX25" s="50"/>
      <c r="AY25" s="51"/>
      <c r="AZ25" s="48"/>
      <c r="BA25" s="48"/>
      <c r="BB25" s="50"/>
      <c r="BC25" s="51"/>
      <c r="BD25" s="48"/>
      <c r="BE25" s="48"/>
      <c r="BF25" s="50"/>
      <c r="BG25" s="51"/>
      <c r="BH25" s="48"/>
      <c r="BI25" s="48"/>
      <c r="BJ25" s="50"/>
      <c r="BK25" s="46"/>
      <c r="BL25" s="46"/>
      <c r="BM25" s="46"/>
      <c r="BN25" s="46"/>
      <c r="BO25" s="46"/>
      <c r="BP25" s="46"/>
      <c r="BQ25" s="46"/>
      <c r="BR25" s="46"/>
    </row>
    <row r="26" spans="1:70" s="23" customFormat="1" ht="27" customHeight="1">
      <c r="A26" s="896" t="s">
        <v>325</v>
      </c>
      <c r="B26" s="887" t="s">
        <v>326</v>
      </c>
      <c r="C26" s="887" t="s">
        <v>327</v>
      </c>
      <c r="D26" s="887" t="s">
        <v>328</v>
      </c>
      <c r="E26" s="881"/>
      <c r="F26" s="887" t="s">
        <v>329</v>
      </c>
      <c r="G26" s="887" t="s">
        <v>330</v>
      </c>
      <c r="H26" s="887"/>
      <c r="I26" s="887" t="s">
        <v>277</v>
      </c>
      <c r="J26" s="894" t="s">
        <v>331</v>
      </c>
      <c r="K26" s="22"/>
      <c r="L26" s="22"/>
      <c r="M26" s="47"/>
      <c r="N26" s="48"/>
      <c r="O26" s="48"/>
      <c r="P26" s="48"/>
      <c r="Q26" s="48"/>
      <c r="R26" s="50"/>
      <c r="S26" s="57"/>
      <c r="T26" s="48"/>
      <c r="U26" s="48"/>
      <c r="V26" s="50"/>
      <c r="W26" s="51"/>
      <c r="X26" s="48"/>
      <c r="Y26" s="48"/>
      <c r="Z26" s="50"/>
      <c r="AA26" s="51"/>
      <c r="AB26" s="48"/>
      <c r="AC26" s="48"/>
      <c r="AD26" s="50"/>
      <c r="AE26" s="51"/>
      <c r="AF26" s="48"/>
      <c r="AG26" s="48"/>
      <c r="AH26" s="50"/>
      <c r="AI26" s="51"/>
      <c r="AJ26" s="48"/>
      <c r="AK26" s="48"/>
      <c r="AL26" s="50"/>
      <c r="AM26" s="51"/>
      <c r="AN26" s="48"/>
      <c r="AO26" s="48"/>
      <c r="AP26" s="50"/>
      <c r="AQ26" s="51"/>
      <c r="AR26" s="48"/>
      <c r="AS26" s="48"/>
      <c r="AT26" s="50"/>
      <c r="AU26" s="47"/>
      <c r="AV26" s="48"/>
      <c r="AW26" s="48"/>
      <c r="AX26" s="50"/>
      <c r="AY26" s="51"/>
      <c r="AZ26" s="48"/>
      <c r="BA26" s="48"/>
      <c r="BB26" s="50"/>
      <c r="BC26" s="51"/>
      <c r="BD26" s="48"/>
      <c r="BE26" s="48"/>
      <c r="BF26" s="50"/>
      <c r="BG26" s="51"/>
      <c r="BH26" s="48"/>
      <c r="BI26" s="48"/>
      <c r="BJ26" s="50"/>
      <c r="BK26" s="46"/>
      <c r="BL26" s="46"/>
      <c r="BM26" s="46"/>
      <c r="BN26" s="46"/>
      <c r="BO26" s="46"/>
      <c r="BP26" s="46"/>
      <c r="BQ26" s="46"/>
      <c r="BR26" s="46"/>
    </row>
    <row r="27" spans="1:70" s="23" customFormat="1" ht="27" customHeight="1">
      <c r="A27" s="896"/>
      <c r="B27" s="887"/>
      <c r="C27" s="887"/>
      <c r="D27" s="887"/>
      <c r="E27" s="882"/>
      <c r="F27" s="887"/>
      <c r="G27" s="887"/>
      <c r="H27" s="887"/>
      <c r="I27" s="887"/>
      <c r="J27" s="894"/>
      <c r="K27" s="22"/>
      <c r="L27" s="22"/>
      <c r="M27" s="47"/>
      <c r="N27" s="48"/>
      <c r="O27" s="48"/>
      <c r="P27" s="48"/>
      <c r="Q27" s="48"/>
      <c r="R27" s="50"/>
      <c r="S27" s="51"/>
      <c r="T27" s="48"/>
      <c r="U27" s="48"/>
      <c r="V27" s="50"/>
      <c r="W27" s="51"/>
      <c r="X27" s="48"/>
      <c r="Y27" s="48"/>
      <c r="Z27" s="50"/>
      <c r="AA27" s="51"/>
      <c r="AB27" s="48"/>
      <c r="AC27" s="48"/>
      <c r="AD27" s="50"/>
      <c r="AE27" s="51"/>
      <c r="AF27" s="48"/>
      <c r="AG27" s="48"/>
      <c r="AH27" s="50"/>
      <c r="AI27" s="51"/>
      <c r="AJ27" s="48"/>
      <c r="AK27" s="48"/>
      <c r="AL27" s="50"/>
      <c r="AM27" s="51"/>
      <c r="AN27" s="48"/>
      <c r="AO27" s="48"/>
      <c r="AP27" s="50"/>
      <c r="AQ27" s="51"/>
      <c r="AR27" s="48"/>
      <c r="AS27" s="48"/>
      <c r="AT27" s="50"/>
      <c r="AU27" s="47"/>
      <c r="AV27" s="48"/>
      <c r="AW27" s="48"/>
      <c r="AX27" s="50"/>
      <c r="AY27" s="51"/>
      <c r="AZ27" s="48"/>
      <c r="BA27" s="48"/>
      <c r="BB27" s="50"/>
      <c r="BC27" s="51"/>
      <c r="BD27" s="48"/>
      <c r="BE27" s="48"/>
      <c r="BF27" s="50"/>
      <c r="BG27" s="51"/>
      <c r="BH27" s="48"/>
      <c r="BI27" s="48"/>
      <c r="BJ27" s="50"/>
      <c r="BK27" s="46"/>
      <c r="BL27" s="46"/>
      <c r="BM27" s="46"/>
      <c r="BN27" s="46"/>
      <c r="BO27" s="46"/>
      <c r="BP27" s="46"/>
      <c r="BQ27" s="46"/>
      <c r="BR27" s="46"/>
    </row>
    <row r="28" spans="1:70" s="23" customFormat="1" ht="42.75" customHeight="1">
      <c r="A28" s="896" t="s">
        <v>332</v>
      </c>
      <c r="B28" s="887" t="s">
        <v>333</v>
      </c>
      <c r="C28" s="887" t="s">
        <v>334</v>
      </c>
      <c r="D28" s="887" t="s">
        <v>335</v>
      </c>
      <c r="E28" s="881"/>
      <c r="F28" s="887" t="s">
        <v>336</v>
      </c>
      <c r="G28" s="887" t="s">
        <v>337</v>
      </c>
      <c r="H28" s="887" t="s">
        <v>338</v>
      </c>
      <c r="I28" s="887" t="s">
        <v>277</v>
      </c>
      <c r="J28" s="894" t="s">
        <v>339</v>
      </c>
      <c r="K28" s="22"/>
      <c r="L28" s="22"/>
      <c r="M28" s="47"/>
      <c r="N28" s="48"/>
      <c r="O28" s="48"/>
      <c r="P28" s="53"/>
      <c r="Q28" s="48"/>
      <c r="R28" s="50"/>
      <c r="S28" s="51"/>
      <c r="T28" s="48"/>
      <c r="U28" s="48"/>
      <c r="V28" s="50"/>
      <c r="W28" s="51"/>
      <c r="X28" s="48"/>
      <c r="Y28" s="48"/>
      <c r="Z28" s="50"/>
      <c r="AA28" s="51"/>
      <c r="AB28" s="48"/>
      <c r="AC28" s="48"/>
      <c r="AD28" s="50"/>
      <c r="AE28" s="51"/>
      <c r="AF28" s="48"/>
      <c r="AG28" s="48"/>
      <c r="AH28" s="50"/>
      <c r="AI28" s="51"/>
      <c r="AJ28" s="48"/>
      <c r="AK28" s="48"/>
      <c r="AL28" s="50"/>
      <c r="AM28" s="51"/>
      <c r="AN28" s="48"/>
      <c r="AO28" s="48"/>
      <c r="AP28" s="50"/>
      <c r="AQ28" s="51"/>
      <c r="AR28" s="48"/>
      <c r="AS28" s="48"/>
      <c r="AT28" s="50"/>
      <c r="AU28" s="47"/>
      <c r="AV28" s="48"/>
      <c r="AW28" s="48"/>
      <c r="AX28" s="50"/>
      <c r="AY28" s="51"/>
      <c r="AZ28" s="48"/>
      <c r="BA28" s="48"/>
      <c r="BB28" s="50"/>
      <c r="BC28" s="51"/>
      <c r="BD28" s="48"/>
      <c r="BE28" s="48"/>
      <c r="BF28" s="50"/>
      <c r="BG28" s="51"/>
      <c r="BH28" s="48"/>
      <c r="BI28" s="48"/>
      <c r="BJ28" s="50"/>
      <c r="BK28" s="46"/>
      <c r="BL28" s="46"/>
      <c r="BM28" s="46"/>
      <c r="BN28" s="46"/>
      <c r="BO28" s="46"/>
      <c r="BP28" s="46"/>
      <c r="BQ28" s="46"/>
      <c r="BR28" s="46"/>
    </row>
    <row r="29" spans="1:70" s="23" customFormat="1" ht="42.75" customHeight="1">
      <c r="A29" s="896"/>
      <c r="B29" s="887"/>
      <c r="C29" s="887"/>
      <c r="D29" s="887"/>
      <c r="E29" s="882"/>
      <c r="F29" s="887"/>
      <c r="G29" s="887"/>
      <c r="H29" s="887"/>
      <c r="I29" s="887"/>
      <c r="J29" s="894"/>
      <c r="K29" s="22"/>
      <c r="L29" s="22"/>
      <c r="M29" s="47"/>
      <c r="N29" s="48"/>
      <c r="O29" s="48"/>
      <c r="P29" s="48"/>
      <c r="Q29" s="48"/>
      <c r="R29" s="50"/>
      <c r="S29" s="51"/>
      <c r="T29" s="48"/>
      <c r="U29" s="48"/>
      <c r="V29" s="50"/>
      <c r="W29" s="51"/>
      <c r="X29" s="48"/>
      <c r="Y29" s="48"/>
      <c r="Z29" s="50"/>
      <c r="AA29" s="51"/>
      <c r="AB29" s="48"/>
      <c r="AC29" s="48"/>
      <c r="AD29" s="50"/>
      <c r="AE29" s="51"/>
      <c r="AF29" s="48"/>
      <c r="AG29" s="48"/>
      <c r="AH29" s="50"/>
      <c r="AI29" s="51"/>
      <c r="AJ29" s="48"/>
      <c r="AK29" s="48"/>
      <c r="AL29" s="50"/>
      <c r="AM29" s="51"/>
      <c r="AN29" s="48"/>
      <c r="AO29" s="48"/>
      <c r="AP29" s="50"/>
      <c r="AQ29" s="51"/>
      <c r="AR29" s="48"/>
      <c r="AS29" s="48"/>
      <c r="AT29" s="50"/>
      <c r="AU29" s="47"/>
      <c r="AV29" s="48"/>
      <c r="AW29" s="48"/>
      <c r="AX29" s="50"/>
      <c r="AY29" s="51"/>
      <c r="AZ29" s="48"/>
      <c r="BA29" s="48"/>
      <c r="BB29" s="50"/>
      <c r="BC29" s="51"/>
      <c r="BD29" s="48"/>
      <c r="BE29" s="48"/>
      <c r="BF29" s="50"/>
      <c r="BG29" s="51"/>
      <c r="BH29" s="48"/>
      <c r="BI29" s="48"/>
      <c r="BJ29" s="50"/>
      <c r="BK29" s="46"/>
      <c r="BL29" s="46"/>
      <c r="BM29" s="46"/>
      <c r="BN29" s="46"/>
      <c r="BO29" s="46"/>
      <c r="BP29" s="46"/>
      <c r="BQ29" s="46"/>
      <c r="BR29" s="46"/>
    </row>
    <row r="30" spans="1:70" s="23" customFormat="1" ht="42" customHeight="1">
      <c r="A30" s="896" t="s">
        <v>340</v>
      </c>
      <c r="B30" s="887" t="s">
        <v>341</v>
      </c>
      <c r="C30" s="887" t="s">
        <v>342</v>
      </c>
      <c r="D30" s="887" t="s">
        <v>343</v>
      </c>
      <c r="E30" s="881" t="s">
        <v>344</v>
      </c>
      <c r="F30" s="887" t="s">
        <v>345</v>
      </c>
      <c r="G30" s="887" t="s">
        <v>346</v>
      </c>
      <c r="H30" s="887"/>
      <c r="I30" s="887" t="s">
        <v>347</v>
      </c>
      <c r="J30" s="894" t="s">
        <v>253</v>
      </c>
      <c r="K30" s="22"/>
      <c r="L30" s="22"/>
      <c r="M30" s="47"/>
      <c r="N30" s="48"/>
      <c r="O30" s="48"/>
      <c r="P30" s="48"/>
      <c r="Q30" s="53"/>
      <c r="R30" s="50"/>
      <c r="S30" s="51"/>
      <c r="T30" s="48"/>
      <c r="U30" s="48"/>
      <c r="V30" s="50"/>
      <c r="W30" s="51"/>
      <c r="X30" s="48"/>
      <c r="Y30" s="48"/>
      <c r="Z30" s="50"/>
      <c r="AA30" s="51"/>
      <c r="AB30" s="48"/>
      <c r="AC30" s="48"/>
      <c r="AD30" s="50"/>
      <c r="AE30" s="51"/>
      <c r="AF30" s="48"/>
      <c r="AG30" s="48"/>
      <c r="AH30" s="50"/>
      <c r="AI30" s="51"/>
      <c r="AJ30" s="48"/>
      <c r="AK30" s="48"/>
      <c r="AL30" s="50"/>
      <c r="AM30" s="51"/>
      <c r="AN30" s="48"/>
      <c r="AO30" s="48"/>
      <c r="AP30" s="50"/>
      <c r="AQ30" s="51"/>
      <c r="AR30" s="48"/>
      <c r="AS30" s="48"/>
      <c r="AT30" s="50"/>
      <c r="AU30" s="47"/>
      <c r="AV30" s="48"/>
      <c r="AW30" s="48"/>
      <c r="AX30" s="50"/>
      <c r="AY30" s="51"/>
      <c r="AZ30" s="48"/>
      <c r="BA30" s="48"/>
      <c r="BB30" s="50"/>
      <c r="BC30" s="51"/>
      <c r="BD30" s="48"/>
      <c r="BE30" s="48"/>
      <c r="BF30" s="50"/>
      <c r="BG30" s="51"/>
      <c r="BH30" s="48"/>
      <c r="BI30" s="48"/>
      <c r="BJ30" s="50"/>
      <c r="BK30" s="46"/>
      <c r="BL30" s="46"/>
      <c r="BM30" s="46"/>
      <c r="BN30" s="46"/>
      <c r="BO30" s="46"/>
      <c r="BP30" s="46"/>
      <c r="BQ30" s="46"/>
      <c r="BR30" s="46"/>
    </row>
    <row r="31" spans="1:70" s="23" customFormat="1" ht="42" customHeight="1">
      <c r="A31" s="896"/>
      <c r="B31" s="887"/>
      <c r="C31" s="887"/>
      <c r="D31" s="887"/>
      <c r="E31" s="882"/>
      <c r="F31" s="887"/>
      <c r="G31" s="887"/>
      <c r="H31" s="887"/>
      <c r="I31" s="887"/>
      <c r="J31" s="894"/>
      <c r="K31" s="22"/>
      <c r="L31" s="22"/>
      <c r="M31" s="47"/>
      <c r="N31" s="48"/>
      <c r="O31" s="48"/>
      <c r="P31" s="48"/>
      <c r="Q31" s="48"/>
      <c r="R31" s="50"/>
      <c r="S31" s="51"/>
      <c r="T31" s="48"/>
      <c r="U31" s="48"/>
      <c r="V31" s="50"/>
      <c r="W31" s="51"/>
      <c r="X31" s="48"/>
      <c r="Y31" s="48"/>
      <c r="Z31" s="50"/>
      <c r="AA31" s="51"/>
      <c r="AB31" s="48"/>
      <c r="AC31" s="48"/>
      <c r="AD31" s="50"/>
      <c r="AE31" s="51"/>
      <c r="AF31" s="48"/>
      <c r="AG31" s="48"/>
      <c r="AH31" s="50"/>
      <c r="AI31" s="51"/>
      <c r="AJ31" s="48"/>
      <c r="AK31" s="48"/>
      <c r="AL31" s="50"/>
      <c r="AM31" s="51"/>
      <c r="AN31" s="48"/>
      <c r="AO31" s="48"/>
      <c r="AP31" s="50"/>
      <c r="AQ31" s="51"/>
      <c r="AR31" s="48"/>
      <c r="AS31" s="48"/>
      <c r="AT31" s="50"/>
      <c r="AU31" s="47"/>
      <c r="AV31" s="48"/>
      <c r="AW31" s="48"/>
      <c r="AX31" s="50"/>
      <c r="AY31" s="51"/>
      <c r="AZ31" s="48"/>
      <c r="BA31" s="48"/>
      <c r="BB31" s="50"/>
      <c r="BC31" s="51"/>
      <c r="BD31" s="48"/>
      <c r="BE31" s="48"/>
      <c r="BF31" s="50"/>
      <c r="BG31" s="51"/>
      <c r="BH31" s="48"/>
      <c r="BI31" s="48"/>
      <c r="BJ31" s="50"/>
      <c r="BK31" s="46"/>
      <c r="BL31" s="46"/>
      <c r="BM31" s="46"/>
      <c r="BN31" s="46"/>
      <c r="BO31" s="46"/>
      <c r="BP31" s="46"/>
      <c r="BQ31" s="46"/>
      <c r="BR31" s="46"/>
    </row>
    <row r="32" spans="1:70" s="23" customFormat="1" ht="46.5" customHeight="1">
      <c r="A32" s="896" t="s">
        <v>348</v>
      </c>
      <c r="B32" s="887" t="s">
        <v>349</v>
      </c>
      <c r="C32" s="887" t="s">
        <v>350</v>
      </c>
      <c r="D32" s="887" t="s">
        <v>351</v>
      </c>
      <c r="E32" s="881" t="s">
        <v>352</v>
      </c>
      <c r="F32" s="887" t="s">
        <v>353</v>
      </c>
      <c r="G32" s="887" t="s">
        <v>354</v>
      </c>
      <c r="H32" s="887" t="s">
        <v>355</v>
      </c>
      <c r="I32" s="887" t="s">
        <v>356</v>
      </c>
      <c r="J32" s="894" t="s">
        <v>357</v>
      </c>
      <c r="K32" s="22"/>
      <c r="L32" s="22"/>
      <c r="M32" s="47"/>
      <c r="N32" s="48"/>
      <c r="O32" s="48"/>
      <c r="P32" s="48"/>
      <c r="Q32" s="48"/>
      <c r="R32" s="50"/>
      <c r="S32" s="51"/>
      <c r="T32" s="48"/>
      <c r="U32" s="48"/>
      <c r="V32" s="50"/>
      <c r="W32" s="51"/>
      <c r="X32" s="48"/>
      <c r="Y32" s="48"/>
      <c r="Z32" s="50"/>
      <c r="AA32" s="51"/>
      <c r="AB32" s="48"/>
      <c r="AC32" s="48"/>
      <c r="AD32" s="50"/>
      <c r="AE32" s="51"/>
      <c r="AF32" s="48"/>
      <c r="AG32" s="48"/>
      <c r="AH32" s="50"/>
      <c r="AI32" s="51"/>
      <c r="AJ32" s="48"/>
      <c r="AK32" s="48"/>
      <c r="AL32" s="50"/>
      <c r="AM32" s="51"/>
      <c r="AN32" s="48"/>
      <c r="AO32" s="48"/>
      <c r="AP32" s="50"/>
      <c r="AQ32" s="51"/>
      <c r="AR32" s="48"/>
      <c r="AS32" s="48"/>
      <c r="AT32" s="50"/>
      <c r="AU32" s="47"/>
      <c r="AV32" s="48"/>
      <c r="AW32" s="48"/>
      <c r="AX32" s="50"/>
      <c r="AY32" s="51"/>
      <c r="AZ32" s="48"/>
      <c r="BA32" s="48"/>
      <c r="BB32" s="50"/>
      <c r="BC32" s="51"/>
      <c r="BD32" s="48"/>
      <c r="BE32" s="48"/>
      <c r="BF32" s="50"/>
      <c r="BG32" s="51"/>
      <c r="BH32" s="48"/>
      <c r="BI32" s="48"/>
      <c r="BJ32" s="50"/>
      <c r="BK32" s="46"/>
      <c r="BL32" s="46"/>
      <c r="BM32" s="46"/>
      <c r="BN32" s="46"/>
      <c r="BO32" s="46"/>
      <c r="BP32" s="46"/>
      <c r="BQ32" s="46"/>
      <c r="BR32" s="46"/>
    </row>
    <row r="33" spans="1:70" s="23" customFormat="1" ht="46.5" customHeight="1">
      <c r="A33" s="896"/>
      <c r="B33" s="887"/>
      <c r="C33" s="887"/>
      <c r="D33" s="887"/>
      <c r="E33" s="882"/>
      <c r="F33" s="887"/>
      <c r="G33" s="887"/>
      <c r="H33" s="887"/>
      <c r="I33" s="887"/>
      <c r="J33" s="894"/>
      <c r="K33" s="22"/>
      <c r="L33" s="22"/>
      <c r="M33" s="47"/>
      <c r="N33" s="48"/>
      <c r="O33" s="48"/>
      <c r="P33" s="48"/>
      <c r="Q33" s="48"/>
      <c r="R33" s="50"/>
      <c r="S33" s="51"/>
      <c r="T33" s="48"/>
      <c r="U33" s="48"/>
      <c r="V33" s="50"/>
      <c r="W33" s="51"/>
      <c r="X33" s="48"/>
      <c r="Y33" s="48"/>
      <c r="Z33" s="50"/>
      <c r="AA33" s="51"/>
      <c r="AB33" s="48"/>
      <c r="AC33" s="48"/>
      <c r="AD33" s="50"/>
      <c r="AE33" s="51"/>
      <c r="AF33" s="48"/>
      <c r="AG33" s="48"/>
      <c r="AH33" s="50"/>
      <c r="AI33" s="51"/>
      <c r="AJ33" s="48"/>
      <c r="AK33" s="48"/>
      <c r="AL33" s="50"/>
      <c r="AM33" s="51"/>
      <c r="AN33" s="48"/>
      <c r="AO33" s="48"/>
      <c r="AP33" s="50"/>
      <c r="AQ33" s="51"/>
      <c r="AR33" s="48"/>
      <c r="AS33" s="48"/>
      <c r="AT33" s="50"/>
      <c r="AU33" s="47"/>
      <c r="AV33" s="48"/>
      <c r="AW33" s="48"/>
      <c r="AX33" s="50"/>
      <c r="AY33" s="51"/>
      <c r="AZ33" s="48"/>
      <c r="BA33" s="48"/>
      <c r="BB33" s="50"/>
      <c r="BC33" s="51"/>
      <c r="BD33" s="48"/>
      <c r="BE33" s="48"/>
      <c r="BF33" s="50"/>
      <c r="BG33" s="51"/>
      <c r="BH33" s="48"/>
      <c r="BI33" s="48"/>
      <c r="BJ33" s="50"/>
      <c r="BK33" s="46"/>
      <c r="BL33" s="46"/>
      <c r="BM33" s="46"/>
      <c r="BN33" s="46"/>
      <c r="BO33" s="46"/>
      <c r="BP33" s="46"/>
      <c r="BQ33" s="46"/>
      <c r="BR33" s="46"/>
    </row>
    <row r="34" spans="1:70" s="23" customFormat="1" ht="89.25" customHeight="1">
      <c r="A34" s="896" t="s">
        <v>358</v>
      </c>
      <c r="B34" s="887" t="s">
        <v>359</v>
      </c>
      <c r="C34" s="887" t="s">
        <v>360</v>
      </c>
      <c r="D34" s="887" t="s">
        <v>361</v>
      </c>
      <c r="E34" s="881" t="s">
        <v>362</v>
      </c>
      <c r="F34" s="887" t="s">
        <v>363</v>
      </c>
      <c r="G34" s="887" t="s">
        <v>364</v>
      </c>
      <c r="H34" s="887" t="s">
        <v>365</v>
      </c>
      <c r="I34" s="887" t="s">
        <v>277</v>
      </c>
      <c r="J34" s="895"/>
      <c r="K34" s="22"/>
      <c r="L34" s="22"/>
      <c r="M34" s="47"/>
      <c r="N34" s="48"/>
      <c r="O34" s="48"/>
      <c r="P34" s="48"/>
      <c r="Q34" s="48"/>
      <c r="R34" s="50"/>
      <c r="S34" s="51"/>
      <c r="T34" s="48"/>
      <c r="U34" s="53"/>
      <c r="V34" s="50"/>
      <c r="W34" s="66"/>
      <c r="X34" s="48"/>
      <c r="Y34" s="48"/>
      <c r="Z34" s="50"/>
      <c r="AA34" s="51"/>
      <c r="AB34" s="48"/>
      <c r="AC34" s="48"/>
      <c r="AD34" s="50"/>
      <c r="AE34" s="51"/>
      <c r="AF34" s="48"/>
      <c r="AG34" s="48"/>
      <c r="AH34" s="50"/>
      <c r="AI34" s="51"/>
      <c r="AJ34" s="48"/>
      <c r="AK34" s="48"/>
      <c r="AL34" s="50"/>
      <c r="AM34" s="51"/>
      <c r="AN34" s="48"/>
      <c r="AO34" s="48"/>
      <c r="AP34" s="50"/>
      <c r="AQ34" s="51"/>
      <c r="AR34" s="48"/>
      <c r="AS34" s="48"/>
      <c r="AT34" s="50"/>
      <c r="AU34" s="47"/>
      <c r="AV34" s="48"/>
      <c r="AW34" s="48"/>
      <c r="AX34" s="50"/>
      <c r="AY34" s="51"/>
      <c r="AZ34" s="48"/>
      <c r="BA34" s="48"/>
      <c r="BB34" s="50"/>
      <c r="BC34" s="51"/>
      <c r="BD34" s="48"/>
      <c r="BE34" s="48"/>
      <c r="BF34" s="50"/>
      <c r="BG34" s="51"/>
      <c r="BH34" s="48"/>
      <c r="BI34" s="48"/>
      <c r="BJ34" s="50"/>
      <c r="BK34" s="46"/>
      <c r="BL34" s="46"/>
      <c r="BM34" s="46"/>
      <c r="BN34" s="46"/>
      <c r="BO34" s="46"/>
      <c r="BP34" s="46"/>
      <c r="BQ34" s="46"/>
      <c r="BR34" s="46"/>
    </row>
    <row r="35" spans="1:70" s="23" customFormat="1" ht="42" customHeight="1">
      <c r="A35" s="896"/>
      <c r="B35" s="887"/>
      <c r="C35" s="887"/>
      <c r="D35" s="887"/>
      <c r="E35" s="882"/>
      <c r="F35" s="887"/>
      <c r="G35" s="887"/>
      <c r="H35" s="887"/>
      <c r="I35" s="887"/>
      <c r="J35" s="895"/>
      <c r="K35" s="22"/>
      <c r="L35" s="22"/>
      <c r="M35" s="47"/>
      <c r="N35" s="48"/>
      <c r="O35" s="48"/>
      <c r="P35" s="48"/>
      <c r="Q35" s="48"/>
      <c r="R35" s="50"/>
      <c r="S35" s="51"/>
      <c r="T35" s="48"/>
      <c r="U35" s="48"/>
      <c r="V35" s="50"/>
      <c r="W35" s="51"/>
      <c r="X35" s="48"/>
      <c r="Y35" s="48"/>
      <c r="Z35" s="50"/>
      <c r="AA35" s="51"/>
      <c r="AB35" s="48"/>
      <c r="AC35" s="48"/>
      <c r="AD35" s="50"/>
      <c r="AE35" s="51"/>
      <c r="AF35" s="48"/>
      <c r="AG35" s="48"/>
      <c r="AH35" s="50"/>
      <c r="AI35" s="51"/>
      <c r="AJ35" s="48"/>
      <c r="AK35" s="48"/>
      <c r="AL35" s="50"/>
      <c r="AM35" s="51"/>
      <c r="AN35" s="48"/>
      <c r="AO35" s="48"/>
      <c r="AP35" s="50"/>
      <c r="AQ35" s="51"/>
      <c r="AR35" s="48"/>
      <c r="AS35" s="48"/>
      <c r="AT35" s="50"/>
      <c r="AU35" s="47"/>
      <c r="AV35" s="48"/>
      <c r="AW35" s="48"/>
      <c r="AX35" s="50"/>
      <c r="AY35" s="51"/>
      <c r="AZ35" s="48"/>
      <c r="BA35" s="48"/>
      <c r="BB35" s="50"/>
      <c r="BC35" s="51"/>
      <c r="BD35" s="48"/>
      <c r="BE35" s="48"/>
      <c r="BF35" s="50"/>
      <c r="BG35" s="51"/>
      <c r="BH35" s="48"/>
      <c r="BI35" s="48"/>
      <c r="BJ35" s="50"/>
      <c r="BK35" s="46"/>
      <c r="BL35" s="46"/>
      <c r="BM35" s="46"/>
      <c r="BN35" s="46"/>
      <c r="BO35" s="46"/>
      <c r="BP35" s="46"/>
      <c r="BQ35" s="46"/>
      <c r="BR35" s="46"/>
    </row>
    <row r="36" spans="1:70" s="23" customFormat="1" ht="118.5" customHeight="1">
      <c r="A36" s="896" t="s">
        <v>366</v>
      </c>
      <c r="B36" s="887" t="s">
        <v>367</v>
      </c>
      <c r="C36" s="887" t="s">
        <v>368</v>
      </c>
      <c r="D36" s="887" t="s">
        <v>369</v>
      </c>
      <c r="E36" s="881"/>
      <c r="F36" s="887" t="s">
        <v>370</v>
      </c>
      <c r="G36" s="887" t="s">
        <v>371</v>
      </c>
      <c r="H36" s="887" t="s">
        <v>372</v>
      </c>
      <c r="I36" s="887" t="s">
        <v>277</v>
      </c>
      <c r="J36" s="894" t="s">
        <v>373</v>
      </c>
      <c r="K36" s="22"/>
      <c r="L36" s="22"/>
      <c r="M36" s="47"/>
      <c r="N36" s="48"/>
      <c r="O36" s="48"/>
      <c r="P36" s="48"/>
      <c r="Q36" s="48"/>
      <c r="R36" s="50"/>
      <c r="S36" s="897"/>
      <c r="T36" s="898"/>
      <c r="U36" s="48"/>
      <c r="V36" s="50"/>
      <c r="W36" s="51"/>
      <c r="X36" s="48"/>
      <c r="Y36" s="48"/>
      <c r="Z36" s="50"/>
      <c r="AA36" s="51"/>
      <c r="AB36" s="48"/>
      <c r="AC36" s="48"/>
      <c r="AD36" s="50"/>
      <c r="AE36" s="51"/>
      <c r="AF36" s="48"/>
      <c r="AG36" s="48"/>
      <c r="AH36" s="50"/>
      <c r="AI36" s="51"/>
      <c r="AJ36" s="48"/>
      <c r="AK36" s="48"/>
      <c r="AL36" s="50"/>
      <c r="AM36" s="51"/>
      <c r="AN36" s="48"/>
      <c r="AO36" s="48"/>
      <c r="AP36" s="50"/>
      <c r="AQ36" s="51"/>
      <c r="AR36" s="48"/>
      <c r="AS36" s="48"/>
      <c r="AT36" s="50"/>
      <c r="AU36" s="47"/>
      <c r="AV36" s="48"/>
      <c r="AW36" s="48"/>
      <c r="AX36" s="50"/>
      <c r="AY36" s="51"/>
      <c r="AZ36" s="48"/>
      <c r="BA36" s="48"/>
      <c r="BB36" s="50"/>
      <c r="BC36" s="51"/>
      <c r="BD36" s="48"/>
      <c r="BE36" s="48"/>
      <c r="BF36" s="50"/>
      <c r="BG36" s="51"/>
      <c r="BH36" s="48"/>
      <c r="BI36" s="48"/>
      <c r="BJ36" s="50"/>
      <c r="BK36" s="46"/>
      <c r="BL36" s="46"/>
      <c r="BM36" s="46"/>
      <c r="BN36" s="46"/>
      <c r="BO36" s="46"/>
      <c r="BP36" s="46"/>
      <c r="BQ36" s="46"/>
      <c r="BR36" s="46"/>
    </row>
    <row r="37" spans="1:70" s="23" customFormat="1" ht="36" customHeight="1">
      <c r="A37" s="896"/>
      <c r="B37" s="887"/>
      <c r="C37" s="887"/>
      <c r="D37" s="887"/>
      <c r="E37" s="882"/>
      <c r="F37" s="887"/>
      <c r="G37" s="887"/>
      <c r="H37" s="887"/>
      <c r="I37" s="887"/>
      <c r="J37" s="894"/>
      <c r="K37" s="22"/>
      <c r="L37" s="22"/>
      <c r="M37" s="47"/>
      <c r="N37" s="48"/>
      <c r="O37" s="48"/>
      <c r="P37" s="48"/>
      <c r="Q37" s="48"/>
      <c r="R37" s="50"/>
      <c r="S37" s="51"/>
      <c r="T37" s="48"/>
      <c r="U37" s="48"/>
      <c r="V37" s="50"/>
      <c r="W37" s="51"/>
      <c r="X37" s="48"/>
      <c r="Y37" s="48"/>
      <c r="Z37" s="50"/>
      <c r="AA37" s="51"/>
      <c r="AB37" s="48"/>
      <c r="AC37" s="48"/>
      <c r="AD37" s="50"/>
      <c r="AE37" s="51"/>
      <c r="AF37" s="48"/>
      <c r="AG37" s="48"/>
      <c r="AH37" s="50"/>
      <c r="AI37" s="51"/>
      <c r="AJ37" s="48"/>
      <c r="AK37" s="48"/>
      <c r="AL37" s="50"/>
      <c r="AM37" s="51"/>
      <c r="AN37" s="48"/>
      <c r="AO37" s="48"/>
      <c r="AP37" s="50"/>
      <c r="AQ37" s="51"/>
      <c r="AR37" s="48"/>
      <c r="AS37" s="48"/>
      <c r="AT37" s="50"/>
      <c r="AU37" s="47"/>
      <c r="AV37" s="48"/>
      <c r="AW37" s="48"/>
      <c r="AX37" s="50"/>
      <c r="AY37" s="51"/>
      <c r="AZ37" s="48"/>
      <c r="BA37" s="48"/>
      <c r="BB37" s="50"/>
      <c r="BC37" s="51"/>
      <c r="BD37" s="48"/>
      <c r="BE37" s="48"/>
      <c r="BF37" s="50"/>
      <c r="BG37" s="51"/>
      <c r="BH37" s="48"/>
      <c r="BI37" s="48"/>
      <c r="BJ37" s="50"/>
      <c r="BK37" s="46"/>
      <c r="BL37" s="46"/>
      <c r="BM37" s="46"/>
      <c r="BN37" s="46"/>
      <c r="BO37" s="46"/>
      <c r="BP37" s="46"/>
      <c r="BQ37" s="46"/>
      <c r="BR37" s="46"/>
    </row>
    <row r="38" spans="1:70" s="23" customFormat="1" ht="63.75" customHeight="1">
      <c r="A38" s="896" t="s">
        <v>374</v>
      </c>
      <c r="B38" s="887" t="s">
        <v>375</v>
      </c>
      <c r="C38" s="887" t="s">
        <v>376</v>
      </c>
      <c r="D38" s="887" t="s">
        <v>377</v>
      </c>
      <c r="E38" s="881"/>
      <c r="F38" s="887" t="s">
        <v>378</v>
      </c>
      <c r="G38" s="887" t="s">
        <v>379</v>
      </c>
      <c r="H38" s="887"/>
      <c r="I38" s="887" t="s">
        <v>380</v>
      </c>
      <c r="J38" s="895"/>
      <c r="K38" s="22"/>
      <c r="L38" s="22"/>
      <c r="M38" s="47"/>
      <c r="N38" s="48"/>
      <c r="O38" s="48"/>
      <c r="P38" s="48"/>
      <c r="Q38" s="48"/>
      <c r="R38" s="50"/>
      <c r="S38" s="51"/>
      <c r="T38" s="48"/>
      <c r="U38" s="53"/>
      <c r="V38" s="50"/>
      <c r="W38" s="51"/>
      <c r="X38" s="48"/>
      <c r="Y38" s="48"/>
      <c r="Z38" s="50"/>
      <c r="AA38" s="51"/>
      <c r="AB38" s="48"/>
      <c r="AC38" s="48"/>
      <c r="AD38" s="50"/>
      <c r="AE38" s="51"/>
      <c r="AF38" s="48"/>
      <c r="AG38" s="48"/>
      <c r="AH38" s="50"/>
      <c r="AI38" s="51"/>
      <c r="AJ38" s="48"/>
      <c r="AK38" s="48"/>
      <c r="AL38" s="50"/>
      <c r="AM38" s="51"/>
      <c r="AN38" s="48"/>
      <c r="AO38" s="48"/>
      <c r="AP38" s="50"/>
      <c r="AQ38" s="51"/>
      <c r="AR38" s="48"/>
      <c r="AS38" s="48"/>
      <c r="AT38" s="50"/>
      <c r="AU38" s="47"/>
      <c r="AV38" s="48"/>
      <c r="AW38" s="48"/>
      <c r="AX38" s="50"/>
      <c r="AY38" s="51"/>
      <c r="AZ38" s="48"/>
      <c r="BA38" s="48"/>
      <c r="BB38" s="50"/>
      <c r="BC38" s="51"/>
      <c r="BD38" s="48"/>
      <c r="BE38" s="48"/>
      <c r="BF38" s="50"/>
      <c r="BG38" s="51"/>
      <c r="BH38" s="48"/>
      <c r="BI38" s="48"/>
      <c r="BJ38" s="50"/>
      <c r="BK38" s="46"/>
      <c r="BL38" s="46"/>
      <c r="BM38" s="46"/>
      <c r="BN38" s="46"/>
      <c r="BO38" s="46"/>
      <c r="BP38" s="46"/>
      <c r="BQ38" s="46"/>
      <c r="BR38" s="46"/>
    </row>
    <row r="39" spans="1:70" s="23" customFormat="1" ht="33" customHeight="1">
      <c r="A39" s="896"/>
      <c r="B39" s="887"/>
      <c r="C39" s="887"/>
      <c r="D39" s="887"/>
      <c r="E39" s="882"/>
      <c r="F39" s="887"/>
      <c r="G39" s="887"/>
      <c r="H39" s="887"/>
      <c r="I39" s="887"/>
      <c r="J39" s="895"/>
      <c r="K39" s="22"/>
      <c r="L39" s="22"/>
      <c r="M39" s="47"/>
      <c r="N39" s="48"/>
      <c r="O39" s="48"/>
      <c r="P39" s="48"/>
      <c r="Q39" s="48"/>
      <c r="R39" s="50"/>
      <c r="S39" s="51"/>
      <c r="T39" s="48"/>
      <c r="U39" s="48"/>
      <c r="V39" s="50"/>
      <c r="W39" s="51"/>
      <c r="X39" s="48"/>
      <c r="Y39" s="48"/>
      <c r="Z39" s="50"/>
      <c r="AA39" s="51"/>
      <c r="AB39" s="48"/>
      <c r="AC39" s="48"/>
      <c r="AD39" s="50"/>
      <c r="AE39" s="51"/>
      <c r="AF39" s="48"/>
      <c r="AG39" s="48"/>
      <c r="AH39" s="50"/>
      <c r="AI39" s="51"/>
      <c r="AJ39" s="48"/>
      <c r="AK39" s="48"/>
      <c r="AL39" s="50"/>
      <c r="AM39" s="51"/>
      <c r="AN39" s="48"/>
      <c r="AO39" s="48"/>
      <c r="AP39" s="50"/>
      <c r="AQ39" s="51"/>
      <c r="AR39" s="48"/>
      <c r="AS39" s="48"/>
      <c r="AT39" s="50"/>
      <c r="AU39" s="47"/>
      <c r="AV39" s="48"/>
      <c r="AW39" s="48"/>
      <c r="AX39" s="50"/>
      <c r="AY39" s="51"/>
      <c r="AZ39" s="48"/>
      <c r="BA39" s="48"/>
      <c r="BB39" s="50"/>
      <c r="BC39" s="51"/>
      <c r="BD39" s="48"/>
      <c r="BE39" s="48"/>
      <c r="BF39" s="50"/>
      <c r="BG39" s="51"/>
      <c r="BH39" s="48"/>
      <c r="BI39" s="48"/>
      <c r="BJ39" s="50"/>
      <c r="BK39" s="46"/>
      <c r="BL39" s="46"/>
      <c r="BM39" s="46"/>
      <c r="BN39" s="46"/>
      <c r="BO39" s="46"/>
      <c r="BP39" s="46"/>
      <c r="BQ39" s="46"/>
      <c r="BR39" s="46"/>
    </row>
    <row r="40" spans="1:70" s="23" customFormat="1" ht="39" customHeight="1">
      <c r="A40" s="896" t="s">
        <v>381</v>
      </c>
      <c r="B40" s="887" t="s">
        <v>382</v>
      </c>
      <c r="C40" s="887" t="s">
        <v>383</v>
      </c>
      <c r="D40" s="887" t="s">
        <v>384</v>
      </c>
      <c r="E40" s="881"/>
      <c r="F40" s="887" t="s">
        <v>378</v>
      </c>
      <c r="G40" s="887" t="s">
        <v>383</v>
      </c>
      <c r="H40" s="887"/>
      <c r="I40" s="887"/>
      <c r="J40" s="895"/>
      <c r="K40" s="22"/>
      <c r="L40" s="22"/>
      <c r="M40" s="47"/>
      <c r="N40" s="48"/>
      <c r="O40" s="48"/>
      <c r="P40" s="48"/>
      <c r="Q40" s="48"/>
      <c r="R40" s="50"/>
      <c r="S40" s="51"/>
      <c r="T40" s="48"/>
      <c r="U40" s="48"/>
      <c r="V40" s="50"/>
      <c r="W40" s="51"/>
      <c r="X40" s="48"/>
      <c r="Y40" s="48"/>
      <c r="Z40" s="50"/>
      <c r="AA40" s="51"/>
      <c r="AB40" s="48"/>
      <c r="AC40" s="48"/>
      <c r="AD40" s="50"/>
      <c r="AE40" s="51"/>
      <c r="AF40" s="48"/>
      <c r="AG40" s="48"/>
      <c r="AH40" s="50"/>
      <c r="AI40" s="51"/>
      <c r="AJ40" s="48"/>
      <c r="AK40" s="48"/>
      <c r="AL40" s="50"/>
      <c r="AM40" s="51"/>
      <c r="AN40" s="48"/>
      <c r="AO40" s="48"/>
      <c r="AP40" s="50"/>
      <c r="AQ40" s="51"/>
      <c r="AR40" s="48"/>
      <c r="AS40" s="48"/>
      <c r="AT40" s="50"/>
      <c r="AU40" s="47"/>
      <c r="AV40" s="48"/>
      <c r="AW40" s="48"/>
      <c r="AX40" s="50"/>
      <c r="AY40" s="51"/>
      <c r="AZ40" s="48"/>
      <c r="BA40" s="48"/>
      <c r="BB40" s="50"/>
      <c r="BC40" s="51"/>
      <c r="BD40" s="48"/>
      <c r="BE40" s="48"/>
      <c r="BF40" s="50"/>
      <c r="BG40" s="51"/>
      <c r="BH40" s="48"/>
      <c r="BI40" s="48"/>
      <c r="BJ40" s="50"/>
      <c r="BK40" s="46"/>
      <c r="BL40" s="46"/>
      <c r="BM40" s="46"/>
      <c r="BN40" s="46"/>
      <c r="BO40" s="46"/>
      <c r="BP40" s="46"/>
      <c r="BQ40" s="46"/>
      <c r="BR40" s="46"/>
    </row>
    <row r="41" spans="1:70" s="23" customFormat="1" ht="39" customHeight="1">
      <c r="A41" s="896"/>
      <c r="B41" s="887"/>
      <c r="C41" s="887"/>
      <c r="D41" s="887"/>
      <c r="E41" s="882"/>
      <c r="F41" s="887"/>
      <c r="G41" s="887"/>
      <c r="H41" s="887"/>
      <c r="I41" s="887"/>
      <c r="J41" s="895"/>
      <c r="K41" s="22"/>
      <c r="L41" s="22"/>
      <c r="M41" s="47"/>
      <c r="N41" s="48"/>
      <c r="O41" s="48"/>
      <c r="P41" s="48"/>
      <c r="Q41" s="48"/>
      <c r="R41" s="50"/>
      <c r="S41" s="51"/>
      <c r="T41" s="48"/>
      <c r="U41" s="48"/>
      <c r="V41" s="50"/>
      <c r="W41" s="51"/>
      <c r="X41" s="48"/>
      <c r="Y41" s="48"/>
      <c r="Z41" s="50"/>
      <c r="AA41" s="51"/>
      <c r="AB41" s="48"/>
      <c r="AC41" s="48"/>
      <c r="AD41" s="50"/>
      <c r="AE41" s="51"/>
      <c r="AF41" s="48"/>
      <c r="AG41" s="48"/>
      <c r="AH41" s="50"/>
      <c r="AI41" s="51"/>
      <c r="AJ41" s="48"/>
      <c r="AK41" s="48"/>
      <c r="AL41" s="50"/>
      <c r="AM41" s="51"/>
      <c r="AN41" s="48"/>
      <c r="AO41" s="48"/>
      <c r="AP41" s="50"/>
      <c r="AQ41" s="51"/>
      <c r="AR41" s="48"/>
      <c r="AS41" s="48"/>
      <c r="AT41" s="50"/>
      <c r="AU41" s="47"/>
      <c r="AV41" s="48"/>
      <c r="AW41" s="48"/>
      <c r="AX41" s="50"/>
      <c r="AY41" s="51"/>
      <c r="AZ41" s="48"/>
      <c r="BA41" s="48"/>
      <c r="BB41" s="50"/>
      <c r="BC41" s="51"/>
      <c r="BD41" s="48"/>
      <c r="BE41" s="48"/>
      <c r="BF41" s="50"/>
      <c r="BG41" s="51"/>
      <c r="BH41" s="48"/>
      <c r="BI41" s="48"/>
      <c r="BJ41" s="50"/>
      <c r="BK41" s="46"/>
      <c r="BL41" s="46"/>
      <c r="BM41" s="46"/>
      <c r="BN41" s="46"/>
      <c r="BO41" s="46"/>
      <c r="BP41" s="46"/>
      <c r="BQ41" s="46"/>
      <c r="BR41" s="46"/>
    </row>
    <row r="42" spans="1:70" s="23" customFormat="1" ht="39.75" customHeight="1">
      <c r="A42" s="896" t="s">
        <v>385</v>
      </c>
      <c r="B42" s="887" t="s">
        <v>386</v>
      </c>
      <c r="C42" s="887" t="s">
        <v>387</v>
      </c>
      <c r="D42" s="887" t="s">
        <v>388</v>
      </c>
      <c r="E42" s="881"/>
      <c r="F42" s="887" t="s">
        <v>389</v>
      </c>
      <c r="G42" s="887"/>
      <c r="H42" s="887"/>
      <c r="I42" s="887"/>
      <c r="J42" s="895"/>
      <c r="K42" s="22"/>
      <c r="L42" s="22"/>
      <c r="M42" s="47"/>
      <c r="N42" s="48"/>
      <c r="O42" s="48"/>
      <c r="P42" s="48"/>
      <c r="Q42" s="48"/>
      <c r="R42" s="50"/>
      <c r="S42" s="51"/>
      <c r="T42" s="48"/>
      <c r="U42" s="48"/>
      <c r="V42" s="50"/>
      <c r="W42" s="51"/>
      <c r="X42" s="48"/>
      <c r="Y42" s="48"/>
      <c r="Z42" s="50"/>
      <c r="AA42" s="51"/>
      <c r="AB42" s="48"/>
      <c r="AC42" s="48"/>
      <c r="AD42" s="50"/>
      <c r="AE42" s="51"/>
      <c r="AF42" s="48"/>
      <c r="AG42" s="48"/>
      <c r="AH42" s="50"/>
      <c r="AI42" s="51"/>
      <c r="AJ42" s="48"/>
      <c r="AK42" s="48"/>
      <c r="AL42" s="50"/>
      <c r="AM42" s="51"/>
      <c r="AN42" s="48"/>
      <c r="AO42" s="48"/>
      <c r="AP42" s="50"/>
      <c r="AQ42" s="51"/>
      <c r="AR42" s="48"/>
      <c r="AS42" s="48"/>
      <c r="AT42" s="50"/>
      <c r="AU42" s="47"/>
      <c r="AV42" s="48"/>
      <c r="AW42" s="48"/>
      <c r="AX42" s="50"/>
      <c r="AY42" s="51"/>
      <c r="AZ42" s="48"/>
      <c r="BA42" s="48"/>
      <c r="BB42" s="50"/>
      <c r="BC42" s="51"/>
      <c r="BD42" s="48"/>
      <c r="BE42" s="48"/>
      <c r="BF42" s="50"/>
      <c r="BG42" s="51"/>
      <c r="BH42" s="48"/>
      <c r="BI42" s="48"/>
      <c r="BJ42" s="50"/>
      <c r="BK42" s="46"/>
      <c r="BL42" s="46"/>
      <c r="BM42" s="46"/>
      <c r="BN42" s="46"/>
      <c r="BO42" s="46"/>
      <c r="BP42" s="46"/>
      <c r="BQ42" s="46"/>
      <c r="BR42" s="46"/>
    </row>
    <row r="43" spans="1:70" s="23" customFormat="1" ht="39.75" customHeight="1">
      <c r="A43" s="896"/>
      <c r="B43" s="887"/>
      <c r="C43" s="887"/>
      <c r="D43" s="887"/>
      <c r="E43" s="882"/>
      <c r="F43" s="887"/>
      <c r="G43" s="887"/>
      <c r="H43" s="887"/>
      <c r="I43" s="887"/>
      <c r="J43" s="895"/>
      <c r="K43" s="22"/>
      <c r="L43" s="22"/>
      <c r="M43" s="47"/>
      <c r="N43" s="48"/>
      <c r="O43" s="48"/>
      <c r="P43" s="48"/>
      <c r="Q43" s="48"/>
      <c r="R43" s="50"/>
      <c r="S43" s="51"/>
      <c r="T43" s="48"/>
      <c r="U43" s="48"/>
      <c r="V43" s="50"/>
      <c r="W43" s="51"/>
      <c r="X43" s="48"/>
      <c r="Y43" s="48"/>
      <c r="Z43" s="50"/>
      <c r="AA43" s="51"/>
      <c r="AB43" s="48"/>
      <c r="AC43" s="48"/>
      <c r="AD43" s="50"/>
      <c r="AE43" s="51"/>
      <c r="AF43" s="48"/>
      <c r="AG43" s="48"/>
      <c r="AH43" s="50"/>
      <c r="AI43" s="51"/>
      <c r="AJ43" s="48"/>
      <c r="AK43" s="48"/>
      <c r="AL43" s="50"/>
      <c r="AM43" s="51"/>
      <c r="AN43" s="48"/>
      <c r="AO43" s="48"/>
      <c r="AP43" s="50"/>
      <c r="AQ43" s="51"/>
      <c r="AR43" s="48"/>
      <c r="AS43" s="48"/>
      <c r="AT43" s="50"/>
      <c r="AU43" s="47"/>
      <c r="AV43" s="48"/>
      <c r="AW43" s="48"/>
      <c r="AX43" s="50"/>
      <c r="AY43" s="51"/>
      <c r="AZ43" s="48"/>
      <c r="BA43" s="48"/>
      <c r="BB43" s="50"/>
      <c r="BC43" s="51"/>
      <c r="BD43" s="48"/>
      <c r="BE43" s="48"/>
      <c r="BF43" s="50"/>
      <c r="BG43" s="51"/>
      <c r="BH43" s="48"/>
      <c r="BI43" s="48"/>
      <c r="BJ43" s="50"/>
      <c r="BK43" s="46"/>
      <c r="BL43" s="46"/>
      <c r="BM43" s="46"/>
      <c r="BN43" s="46"/>
      <c r="BO43" s="46"/>
      <c r="BP43" s="46"/>
      <c r="BQ43" s="46"/>
      <c r="BR43" s="46"/>
    </row>
    <row r="44" spans="1:70" s="23" customFormat="1" ht="150.75" customHeight="1">
      <c r="A44" s="896" t="s">
        <v>390</v>
      </c>
      <c r="B44" s="887" t="s">
        <v>391</v>
      </c>
      <c r="C44" s="887" t="s">
        <v>392</v>
      </c>
      <c r="D44" s="887" t="s">
        <v>393</v>
      </c>
      <c r="E44" s="67" t="s">
        <v>394</v>
      </c>
      <c r="F44" s="68" t="s">
        <v>395</v>
      </c>
      <c r="G44" s="69" t="s">
        <v>396</v>
      </c>
      <c r="H44" s="70" t="s">
        <v>397</v>
      </c>
      <c r="I44" s="59" t="s">
        <v>277</v>
      </c>
      <c r="J44" s="894" t="s">
        <v>398</v>
      </c>
      <c r="K44" s="22"/>
      <c r="L44" s="22"/>
      <c r="M44" s="899"/>
      <c r="N44" s="900"/>
      <c r="O44" s="900"/>
      <c r="P44" s="48"/>
      <c r="Q44" s="48"/>
      <c r="R44" s="50"/>
      <c r="S44" s="901"/>
      <c r="T44" s="900"/>
      <c r="U44" s="53"/>
      <c r="V44" s="50"/>
      <c r="W44" s="51"/>
      <c r="X44" s="48"/>
      <c r="Y44" s="48"/>
      <c r="Z44" s="50"/>
      <c r="AA44" s="51"/>
      <c r="AB44" s="48"/>
      <c r="AC44" s="48"/>
      <c r="AD44" s="50"/>
      <c r="AE44" s="51"/>
      <c r="AF44" s="48"/>
      <c r="AG44" s="48"/>
      <c r="AH44" s="50"/>
      <c r="AI44" s="51"/>
      <c r="AJ44" s="48"/>
      <c r="AK44" s="48"/>
      <c r="AL44" s="50"/>
      <c r="AM44" s="51"/>
      <c r="AN44" s="48"/>
      <c r="AO44" s="48"/>
      <c r="AP44" s="50"/>
      <c r="AQ44" s="51"/>
      <c r="AR44" s="48"/>
      <c r="AS44" s="48"/>
      <c r="AT44" s="50"/>
      <c r="AU44" s="47"/>
      <c r="AV44" s="48"/>
      <c r="AW44" s="48"/>
      <c r="AX44" s="50"/>
      <c r="AY44" s="51"/>
      <c r="AZ44" s="48"/>
      <c r="BA44" s="65"/>
      <c r="BB44" s="50"/>
      <c r="BC44" s="51"/>
      <c r="BD44" s="53"/>
      <c r="BE44" s="53"/>
      <c r="BF44" s="54"/>
      <c r="BG44" s="51"/>
      <c r="BH44" s="48"/>
      <c r="BI44" s="48"/>
      <c r="BJ44" s="50"/>
      <c r="BK44" s="46"/>
      <c r="BL44" s="46"/>
      <c r="BM44" s="46"/>
      <c r="BN44" s="46"/>
      <c r="BO44" s="46"/>
      <c r="BP44" s="46"/>
      <c r="BQ44" s="46"/>
      <c r="BR44" s="46"/>
    </row>
    <row r="45" spans="1:70" s="23" customFormat="1" ht="84.75" customHeight="1">
      <c r="A45" s="896"/>
      <c r="B45" s="887"/>
      <c r="C45" s="887"/>
      <c r="D45" s="887"/>
      <c r="E45" s="71"/>
      <c r="F45" s="71" t="s">
        <v>399</v>
      </c>
      <c r="G45" s="70" t="s">
        <v>400</v>
      </c>
      <c r="H45" s="70" t="s">
        <v>401</v>
      </c>
      <c r="I45" s="59"/>
      <c r="J45" s="895"/>
      <c r="K45" s="22"/>
      <c r="L45" s="22"/>
      <c r="M45" s="72"/>
      <c r="N45" s="73"/>
      <c r="O45" s="74"/>
      <c r="P45" s="48"/>
      <c r="Q45" s="48"/>
      <c r="R45" s="50"/>
      <c r="S45" s="75"/>
      <c r="T45" s="76"/>
      <c r="U45" s="48"/>
      <c r="V45" s="50"/>
      <c r="W45" s="51"/>
      <c r="X45" s="48"/>
      <c r="Y45" s="48"/>
      <c r="Z45" s="50"/>
      <c r="AA45" s="51"/>
      <c r="AB45" s="48"/>
      <c r="AC45" s="48"/>
      <c r="AD45" s="50"/>
      <c r="AE45" s="51"/>
      <c r="AF45" s="48"/>
      <c r="AG45" s="48"/>
      <c r="AH45" s="50"/>
      <c r="AI45" s="51"/>
      <c r="AJ45" s="48"/>
      <c r="AK45" s="48"/>
      <c r="AL45" s="50"/>
      <c r="AM45" s="51"/>
      <c r="AN45" s="48"/>
      <c r="AO45" s="48"/>
      <c r="AP45" s="50"/>
      <c r="AQ45" s="51"/>
      <c r="AR45" s="48"/>
      <c r="AS45" s="48"/>
      <c r="AT45" s="50"/>
      <c r="AU45" s="47"/>
      <c r="AV45" s="48"/>
      <c r="AW45" s="48"/>
      <c r="AX45" s="50"/>
      <c r="AY45" s="51"/>
      <c r="AZ45" s="48"/>
      <c r="BA45" s="48"/>
      <c r="BB45" s="50"/>
      <c r="BC45" s="51"/>
      <c r="BD45" s="48"/>
      <c r="BE45" s="48"/>
      <c r="BF45" s="50"/>
      <c r="BG45" s="51"/>
      <c r="BH45" s="48"/>
      <c r="BI45" s="48"/>
      <c r="BJ45" s="50"/>
      <c r="BK45" s="46"/>
      <c r="BL45" s="46"/>
      <c r="BM45" s="46"/>
      <c r="BN45" s="46"/>
      <c r="BO45" s="46"/>
      <c r="BP45" s="46"/>
      <c r="BQ45" s="46"/>
      <c r="BR45" s="46"/>
    </row>
    <row r="46" spans="1:70" s="23" customFormat="1" ht="39" customHeight="1">
      <c r="A46" s="896" t="s">
        <v>402</v>
      </c>
      <c r="B46" s="896" t="s">
        <v>403</v>
      </c>
      <c r="C46" s="896" t="s">
        <v>404</v>
      </c>
      <c r="D46" s="896" t="s">
        <v>405</v>
      </c>
      <c r="E46" s="902" t="s">
        <v>406</v>
      </c>
      <c r="F46" s="904" t="s">
        <v>407</v>
      </c>
      <c r="G46" s="896" t="s">
        <v>408</v>
      </c>
      <c r="H46" s="896" t="s">
        <v>409</v>
      </c>
      <c r="I46" s="896" t="s">
        <v>277</v>
      </c>
      <c r="J46" s="894" t="s">
        <v>410</v>
      </c>
      <c r="K46" s="22"/>
      <c r="L46" s="22"/>
      <c r="M46" s="47"/>
      <c r="N46" s="65"/>
      <c r="O46" s="65"/>
      <c r="P46" s="65"/>
      <c r="Q46" s="77"/>
      <c r="R46" s="78"/>
      <c r="S46" s="79"/>
      <c r="T46" s="65"/>
      <c r="U46" s="77"/>
      <c r="V46" s="78"/>
      <c r="W46" s="79"/>
      <c r="X46" s="77"/>
      <c r="Y46" s="77"/>
      <c r="Z46" s="50"/>
      <c r="AA46" s="51"/>
      <c r="AB46" s="48"/>
      <c r="AC46" s="48"/>
      <c r="AD46" s="50"/>
      <c r="AE46" s="51"/>
      <c r="AF46" s="48"/>
      <c r="AG46" s="48"/>
      <c r="AH46" s="50"/>
      <c r="AI46" s="51"/>
      <c r="AJ46" s="48"/>
      <c r="AK46" s="48"/>
      <c r="AL46" s="50"/>
      <c r="AM46" s="51"/>
      <c r="AN46" s="48"/>
      <c r="AO46" s="48"/>
      <c r="AP46" s="50"/>
      <c r="AQ46" s="51"/>
      <c r="AR46" s="48"/>
      <c r="AS46" s="48"/>
      <c r="AT46" s="50"/>
      <c r="AU46" s="47"/>
      <c r="AV46" s="48"/>
      <c r="AW46" s="48"/>
      <c r="AX46" s="50"/>
      <c r="AY46" s="51"/>
      <c r="AZ46" s="48"/>
      <c r="BA46" s="48"/>
      <c r="BB46" s="50"/>
      <c r="BC46" s="51"/>
      <c r="BD46" s="48"/>
      <c r="BE46" s="48"/>
      <c r="BF46" s="50"/>
      <c r="BG46" s="51"/>
      <c r="BH46" s="48"/>
      <c r="BI46" s="48"/>
      <c r="BJ46" s="50"/>
      <c r="BK46" s="46"/>
      <c r="BL46" s="46"/>
      <c r="BM46" s="46"/>
      <c r="BN46" s="46"/>
      <c r="BO46" s="46"/>
      <c r="BP46" s="46"/>
      <c r="BQ46" s="46"/>
      <c r="BR46" s="46"/>
    </row>
    <row r="47" spans="1:70" s="23" customFormat="1" ht="39" customHeight="1">
      <c r="A47" s="896"/>
      <c r="B47" s="896"/>
      <c r="C47" s="896"/>
      <c r="D47" s="896"/>
      <c r="E47" s="903"/>
      <c r="F47" s="904"/>
      <c r="G47" s="896"/>
      <c r="H47" s="896"/>
      <c r="I47" s="896"/>
      <c r="J47" s="895"/>
      <c r="K47" s="22"/>
      <c r="L47" s="22"/>
      <c r="M47" s="80"/>
      <c r="N47" s="81"/>
      <c r="O47" s="82"/>
      <c r="P47" s="81"/>
      <c r="Q47" s="83"/>
      <c r="R47" s="84"/>
      <c r="S47" s="85"/>
      <c r="T47" s="81"/>
      <c r="U47" s="83"/>
      <c r="V47" s="84"/>
      <c r="W47" s="85"/>
      <c r="X47" s="83"/>
      <c r="Y47" s="83"/>
      <c r="Z47" s="84"/>
      <c r="AA47" s="85"/>
      <c r="AB47" s="83"/>
      <c r="AC47" s="83"/>
      <c r="AD47" s="84"/>
      <c r="AE47" s="85"/>
      <c r="AF47" s="83"/>
      <c r="AG47" s="83"/>
      <c r="AH47" s="84"/>
      <c r="AI47" s="85"/>
      <c r="AJ47" s="83"/>
      <c r="AK47" s="83"/>
      <c r="AL47" s="84"/>
      <c r="AM47" s="85"/>
      <c r="AN47" s="83"/>
      <c r="AO47" s="83"/>
      <c r="AP47" s="84"/>
      <c r="AQ47" s="85"/>
      <c r="AR47" s="83"/>
      <c r="AS47" s="83"/>
      <c r="AT47" s="84"/>
      <c r="AU47" s="80"/>
      <c r="AV47" s="83"/>
      <c r="AW47" s="83"/>
      <c r="AX47" s="84"/>
      <c r="AY47" s="85"/>
      <c r="AZ47" s="83"/>
      <c r="BA47" s="83"/>
      <c r="BB47" s="84"/>
      <c r="BC47" s="85"/>
      <c r="BD47" s="83"/>
      <c r="BE47" s="83"/>
      <c r="BF47" s="84"/>
      <c r="BG47" s="85"/>
      <c r="BH47" s="83"/>
      <c r="BI47" s="83"/>
      <c r="BJ47" s="84"/>
      <c r="BK47" s="46"/>
      <c r="BL47" s="46"/>
      <c r="BM47" s="46"/>
      <c r="BN47" s="46"/>
      <c r="BO47" s="46"/>
      <c r="BP47" s="46"/>
      <c r="BQ47" s="46"/>
      <c r="BR47" s="46"/>
    </row>
    <row r="48" spans="1:70" s="23" customFormat="1" ht="14.25">
      <c r="BK48" s="46"/>
      <c r="BL48" s="46"/>
      <c r="BM48" s="46"/>
      <c r="BN48" s="46"/>
      <c r="BO48" s="46"/>
      <c r="BP48" s="46"/>
      <c r="BQ48" s="46"/>
      <c r="BR48" s="46"/>
    </row>
    <row r="49" spans="63:70" s="23" customFormat="1" ht="14.25">
      <c r="BK49" s="46"/>
      <c r="BL49" s="46"/>
      <c r="BM49" s="46"/>
      <c r="BN49" s="46"/>
      <c r="BO49" s="46"/>
      <c r="BP49" s="46"/>
      <c r="BQ49" s="46"/>
      <c r="BR49" s="46"/>
    </row>
    <row r="50" spans="63:70" s="23" customFormat="1" ht="14.25">
      <c r="BK50" s="46"/>
      <c r="BL50" s="46"/>
      <c r="BM50" s="46"/>
      <c r="BN50" s="46"/>
      <c r="BO50" s="46"/>
      <c r="BP50" s="46"/>
      <c r="BQ50" s="46"/>
      <c r="BR50" s="46"/>
    </row>
    <row r="51" spans="63:70" s="23" customFormat="1" ht="14.25">
      <c r="BK51" s="46"/>
      <c r="BL51" s="46"/>
      <c r="BM51" s="46"/>
      <c r="BN51" s="46"/>
      <c r="BO51" s="46"/>
      <c r="BP51" s="46"/>
      <c r="BQ51" s="46"/>
      <c r="BR51" s="46"/>
    </row>
    <row r="52" spans="63:70" s="23" customFormat="1" ht="14.25">
      <c r="BK52" s="46"/>
      <c r="BL52" s="46"/>
      <c r="BM52" s="46"/>
      <c r="BN52" s="46"/>
      <c r="BO52" s="46"/>
      <c r="BP52" s="46"/>
      <c r="BQ52" s="46"/>
      <c r="BR52" s="46"/>
    </row>
    <row r="53" spans="63:70" s="23" customFormat="1" ht="14.25">
      <c r="BK53" s="46"/>
      <c r="BL53" s="46"/>
      <c r="BM53" s="46"/>
      <c r="BN53" s="46"/>
      <c r="BO53" s="46"/>
      <c r="BP53" s="46"/>
      <c r="BQ53" s="46"/>
      <c r="BR53" s="46"/>
    </row>
  </sheetData>
  <mergeCells count="220">
    <mergeCell ref="I46:I47"/>
    <mergeCell ref="J46:J47"/>
    <mergeCell ref="M44:O44"/>
    <mergeCell ref="S44:T44"/>
    <mergeCell ref="A46:A47"/>
    <mergeCell ref="B46:B47"/>
    <mergeCell ref="C46:C47"/>
    <mergeCell ref="D46:D47"/>
    <mergeCell ref="E46:E47"/>
    <mergeCell ref="F46:F47"/>
    <mergeCell ref="G46:G47"/>
    <mergeCell ref="H46:H47"/>
    <mergeCell ref="A44:A45"/>
    <mergeCell ref="B44:B45"/>
    <mergeCell ref="C44:C45"/>
    <mergeCell ref="D44:D45"/>
    <mergeCell ref="J44:J45"/>
    <mergeCell ref="H40:H41"/>
    <mergeCell ref="I40:I41"/>
    <mergeCell ref="J40:J41"/>
    <mergeCell ref="A42:A43"/>
    <mergeCell ref="B42:B43"/>
    <mergeCell ref="C42:C43"/>
    <mergeCell ref="D42:D43"/>
    <mergeCell ref="E42:E43"/>
    <mergeCell ref="F42:F43"/>
    <mergeCell ref="G42:G43"/>
    <mergeCell ref="A40:A41"/>
    <mergeCell ref="B40:B41"/>
    <mergeCell ref="C40:C41"/>
    <mergeCell ref="D40:D41"/>
    <mergeCell ref="E40:E41"/>
    <mergeCell ref="F40:F41"/>
    <mergeCell ref="G40:G41"/>
    <mergeCell ref="H42:H43"/>
    <mergeCell ref="I42:I43"/>
    <mergeCell ref="J42:J43"/>
    <mergeCell ref="S36:T36"/>
    <mergeCell ref="A38:A39"/>
    <mergeCell ref="B38:B39"/>
    <mergeCell ref="C38:C39"/>
    <mergeCell ref="D38:D39"/>
    <mergeCell ref="E38:E39"/>
    <mergeCell ref="F38:F39"/>
    <mergeCell ref="G38:G39"/>
    <mergeCell ref="H38:H39"/>
    <mergeCell ref="I38:I39"/>
    <mergeCell ref="J38:J39"/>
    <mergeCell ref="J34:J35"/>
    <mergeCell ref="A36:A37"/>
    <mergeCell ref="B36:B37"/>
    <mergeCell ref="C36:C37"/>
    <mergeCell ref="D36:D37"/>
    <mergeCell ref="E36:E37"/>
    <mergeCell ref="F36:F37"/>
    <mergeCell ref="G36:G37"/>
    <mergeCell ref="H36:H37"/>
    <mergeCell ref="I36:I37"/>
    <mergeCell ref="J36:J37"/>
    <mergeCell ref="A34:A35"/>
    <mergeCell ref="B34:B35"/>
    <mergeCell ref="C34:C35"/>
    <mergeCell ref="D34:D35"/>
    <mergeCell ref="E34:E35"/>
    <mergeCell ref="F34:F35"/>
    <mergeCell ref="G34:G35"/>
    <mergeCell ref="H34:H35"/>
    <mergeCell ref="I34:I35"/>
    <mergeCell ref="J30:J31"/>
    <mergeCell ref="A32:A33"/>
    <mergeCell ref="B32:B33"/>
    <mergeCell ref="C32:C33"/>
    <mergeCell ref="D32:D33"/>
    <mergeCell ref="E32:E33"/>
    <mergeCell ref="F32:F33"/>
    <mergeCell ref="G32:G33"/>
    <mergeCell ref="H32:H33"/>
    <mergeCell ref="I32:I33"/>
    <mergeCell ref="J32:J33"/>
    <mergeCell ref="A30:A31"/>
    <mergeCell ref="B30:B31"/>
    <mergeCell ref="C30:C31"/>
    <mergeCell ref="D30:D31"/>
    <mergeCell ref="E30:E31"/>
    <mergeCell ref="F30:F31"/>
    <mergeCell ref="G30:G31"/>
    <mergeCell ref="H30:H31"/>
    <mergeCell ref="I30:I31"/>
    <mergeCell ref="J26:J27"/>
    <mergeCell ref="A28:A29"/>
    <mergeCell ref="B28:B29"/>
    <mergeCell ref="C28:C29"/>
    <mergeCell ref="D28:D29"/>
    <mergeCell ref="E28:E29"/>
    <mergeCell ref="F28:F29"/>
    <mergeCell ref="G28:G29"/>
    <mergeCell ref="H28:H29"/>
    <mergeCell ref="I28:I29"/>
    <mergeCell ref="J28:J29"/>
    <mergeCell ref="A26:A27"/>
    <mergeCell ref="B26:B27"/>
    <mergeCell ref="C26:C27"/>
    <mergeCell ref="D26:D27"/>
    <mergeCell ref="E26:E27"/>
    <mergeCell ref="F26:F27"/>
    <mergeCell ref="G26:G27"/>
    <mergeCell ref="H26:H27"/>
    <mergeCell ref="I26:I27"/>
    <mergeCell ref="J22:J23"/>
    <mergeCell ref="A24:A25"/>
    <mergeCell ref="B24:B25"/>
    <mergeCell ref="C24:C25"/>
    <mergeCell ref="D24:D25"/>
    <mergeCell ref="E24:E25"/>
    <mergeCell ref="F24:F25"/>
    <mergeCell ref="G24:G25"/>
    <mergeCell ref="H24:H25"/>
    <mergeCell ref="I24:I25"/>
    <mergeCell ref="J24:J25"/>
    <mergeCell ref="A22:A23"/>
    <mergeCell ref="B22:B23"/>
    <mergeCell ref="C22:C23"/>
    <mergeCell ref="D22:D23"/>
    <mergeCell ref="E22:E23"/>
    <mergeCell ref="F22:F23"/>
    <mergeCell ref="G22:G23"/>
    <mergeCell ref="H22:H23"/>
    <mergeCell ref="I22:I23"/>
    <mergeCell ref="J18:J19"/>
    <mergeCell ref="A20:A21"/>
    <mergeCell ref="B20:B21"/>
    <mergeCell ref="C20:C21"/>
    <mergeCell ref="D20:D21"/>
    <mergeCell ref="E20:E21"/>
    <mergeCell ref="F20:F21"/>
    <mergeCell ref="G20:G21"/>
    <mergeCell ref="H20:H21"/>
    <mergeCell ref="I20:I21"/>
    <mergeCell ref="J20:J21"/>
    <mergeCell ref="A18:A19"/>
    <mergeCell ref="B18:B19"/>
    <mergeCell ref="C18:C19"/>
    <mergeCell ref="D18:D19"/>
    <mergeCell ref="E18:E19"/>
    <mergeCell ref="F18:F19"/>
    <mergeCell ref="G18:G19"/>
    <mergeCell ref="H18:H19"/>
    <mergeCell ref="I18:I19"/>
    <mergeCell ref="A16:A17"/>
    <mergeCell ref="B16:B17"/>
    <mergeCell ref="C16:C17"/>
    <mergeCell ref="D16:D17"/>
    <mergeCell ref="E16:E17"/>
    <mergeCell ref="F16:F17"/>
    <mergeCell ref="G16:G17"/>
    <mergeCell ref="H16:H17"/>
    <mergeCell ref="I16:I17"/>
    <mergeCell ref="Q12:R12"/>
    <mergeCell ref="A14:A15"/>
    <mergeCell ref="B14:B15"/>
    <mergeCell ref="C14:C15"/>
    <mergeCell ref="D14:D15"/>
    <mergeCell ref="E14:E15"/>
    <mergeCell ref="F14:F15"/>
    <mergeCell ref="G14:G15"/>
    <mergeCell ref="H14:H15"/>
    <mergeCell ref="I14:I15"/>
    <mergeCell ref="J14:J15"/>
    <mergeCell ref="J10:J11"/>
    <mergeCell ref="A12:A13"/>
    <mergeCell ref="B12:B13"/>
    <mergeCell ref="C12:C13"/>
    <mergeCell ref="D12:D13"/>
    <mergeCell ref="F12:F13"/>
    <mergeCell ref="G12:G13"/>
    <mergeCell ref="H12:H13"/>
    <mergeCell ref="I12:I13"/>
    <mergeCell ref="J12:J13"/>
    <mergeCell ref="A10:A11"/>
    <mergeCell ref="B10:B11"/>
    <mergeCell ref="C10:C11"/>
    <mergeCell ref="D10:D11"/>
    <mergeCell ref="E10:E11"/>
    <mergeCell ref="F10:F11"/>
    <mergeCell ref="G10:G11"/>
    <mergeCell ref="H10:H11"/>
    <mergeCell ref="I10:I11"/>
    <mergeCell ref="J6:J7"/>
    <mergeCell ref="A8:A9"/>
    <mergeCell ref="B8:B9"/>
    <mergeCell ref="D8:D9"/>
    <mergeCell ref="E8:E9"/>
    <mergeCell ref="F8:F9"/>
    <mergeCell ref="G8:G9"/>
    <mergeCell ref="H8:H9"/>
    <mergeCell ref="I8:I9"/>
    <mergeCell ref="J8:J9"/>
    <mergeCell ref="A6:A7"/>
    <mergeCell ref="B6:B7"/>
    <mergeCell ref="C6:C7"/>
    <mergeCell ref="D6:D7"/>
    <mergeCell ref="E6:E7"/>
    <mergeCell ref="F6:F7"/>
    <mergeCell ref="G6:G7"/>
    <mergeCell ref="H6:H7"/>
    <mergeCell ref="I6:I7"/>
    <mergeCell ref="A2:BJ2"/>
    <mergeCell ref="A3:BJ3"/>
    <mergeCell ref="O5:R5"/>
    <mergeCell ref="S5:V5"/>
    <mergeCell ref="W5:Z5"/>
    <mergeCell ref="AA5:AD5"/>
    <mergeCell ref="AE5:AH5"/>
    <mergeCell ref="AI5:AL5"/>
    <mergeCell ref="AM5:AP5"/>
    <mergeCell ref="AQ5:AT5"/>
    <mergeCell ref="AU5:AX5"/>
    <mergeCell ref="AY5:BB5"/>
    <mergeCell ref="BC5:BF5"/>
    <mergeCell ref="BG5:B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 de acción</vt:lpstr>
      <vt:lpstr>Estratégico</vt:lpstr>
      <vt:lpstr>19 PIGA</vt:lpstr>
      <vt:lpstr>22 PINAR</vt:lpstr>
      <vt:lpstr>23 Plan Adquisiciones</vt:lpstr>
      <vt:lpstr>24 PETH</vt:lpstr>
      <vt:lpstr>25 Bienestar</vt:lpstr>
      <vt:lpstr>26 Capacitación</vt:lpstr>
      <vt:lpstr>27 SST</vt:lpstr>
      <vt:lpstr>28 PAAC</vt:lpstr>
      <vt:lpstr>29 PETI</vt:lpstr>
      <vt:lpstr>30 PSPI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Diego Insuasty Mora</cp:lastModifiedBy>
  <cp:lastPrinted>2020-06-25T16:10:02Z</cp:lastPrinted>
  <dcterms:created xsi:type="dcterms:W3CDTF">2016-09-30T23:33:36Z</dcterms:created>
  <dcterms:modified xsi:type="dcterms:W3CDTF">2022-11-01T20:55:04Z</dcterms:modified>
</cp:coreProperties>
</file>