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Planeación\Planes\Plan Anticorrupción\Año 2021\"/>
    </mc:Choice>
  </mc:AlternateContent>
  <bookViews>
    <workbookView xWindow="-120" yWindow="-120" windowWidth="29040" windowHeight="15840" tabRatio="428"/>
  </bookViews>
  <sheets>
    <sheet name="Inicial 2021" sheetId="9" r:id="rId1"/>
    <sheet name="Solictar" sheetId="4" state="hidden" r:id="rId2"/>
    <sheet name="Solictar (2)" sheetId="6" state="hidden" r:id="rId3"/>
  </sheets>
  <definedNames>
    <definedName name="_xlnm.Print_Area" localSheetId="0">'Inicial 2021'!$B$2:$N$60</definedName>
    <definedName name="_xlnm.Print_Area" localSheetId="1">Solictar!$B$2:$P$48</definedName>
    <definedName name="_xlnm.Print_Area" localSheetId="2">'Solictar (2)'!$B$2:$P$26</definedName>
    <definedName name="_xlnm.Print_Titles" localSheetId="0">'Inicial 2021'!$2:$6</definedName>
    <definedName name="_xlnm.Print_Titles" localSheetId="1">Solictar!$2:$6</definedName>
    <definedName name="_xlnm.Print_Titles" localSheetId="2">'Solictar (2)'!$2:$6</definedName>
  </definedNames>
  <calcPr calcId="152511"/>
</workbook>
</file>

<file path=xl/calcChain.xml><?xml version="1.0" encoding="utf-8"?>
<calcChain xmlns="http://schemas.openxmlformats.org/spreadsheetml/2006/main">
  <c r="J52" i="9" l="1"/>
  <c r="H54" i="9"/>
  <c r="J54" i="9" s="1"/>
  <c r="L54" i="9" s="1"/>
  <c r="H57" i="9"/>
  <c r="J57" i="9" s="1"/>
  <c r="L57" i="9" s="1"/>
  <c r="J56" i="9"/>
  <c r="H55" i="9"/>
  <c r="J55" i="9" s="1"/>
  <c r="H50" i="9"/>
  <c r="J50" i="9" s="1"/>
  <c r="H49" i="9"/>
  <c r="J49" i="9" s="1"/>
  <c r="H48" i="9"/>
  <c r="J48" i="9" s="1"/>
  <c r="L48" i="9" s="1"/>
  <c r="H47" i="9"/>
  <c r="J47" i="9" s="1"/>
  <c r="H46" i="9"/>
  <c r="J46" i="9" s="1"/>
  <c r="L46" i="9" s="1"/>
  <c r="H45" i="9"/>
  <c r="J45" i="9" s="1"/>
  <c r="L45" i="9" s="1"/>
  <c r="H44" i="9"/>
  <c r="J44" i="9" s="1"/>
  <c r="L44" i="9" s="1"/>
  <c r="H43" i="9"/>
  <c r="J43" i="9" s="1"/>
  <c r="L43" i="9" s="1"/>
  <c r="H42" i="9"/>
  <c r="J42" i="9" s="1"/>
  <c r="L42" i="9" s="1"/>
  <c r="J41" i="9"/>
  <c r="L41" i="9" s="1"/>
  <c r="H41" i="9"/>
  <c r="H37" i="9"/>
  <c r="J37" i="9" s="1"/>
  <c r="L37" i="9" s="1"/>
  <c r="H34" i="9"/>
  <c r="J34" i="9" s="1"/>
  <c r="H32" i="9"/>
  <c r="J32" i="9" s="1"/>
  <c r="H30" i="9"/>
  <c r="J30" i="9" s="1"/>
  <c r="H28" i="9"/>
  <c r="J28" i="9" s="1"/>
  <c r="H26" i="9"/>
  <c r="J26" i="9" s="1"/>
  <c r="H24" i="9"/>
  <c r="J24" i="9" s="1"/>
  <c r="L24" i="9" s="1"/>
  <c r="H20" i="9"/>
  <c r="J20" i="9" s="1"/>
  <c r="L20" i="9" s="1"/>
  <c r="H18" i="9"/>
  <c r="J18" i="9" s="1"/>
  <c r="L18" i="9" s="1"/>
  <c r="H16" i="9"/>
  <c r="J16" i="9" s="1"/>
  <c r="H15" i="9"/>
  <c r="J15" i="9" s="1"/>
  <c r="H14" i="9"/>
  <c r="J14" i="9" s="1"/>
  <c r="L14" i="9" s="1"/>
  <c r="H11" i="9"/>
  <c r="J11" i="9" s="1"/>
  <c r="L11" i="9" s="1"/>
  <c r="H10" i="9"/>
  <c r="J10" i="9" s="1"/>
  <c r="L10" i="9" s="1"/>
  <c r="H8" i="9"/>
  <c r="J8" i="9" s="1"/>
  <c r="L8" i="9" s="1"/>
  <c r="L15" i="9" l="1"/>
  <c r="L26" i="9"/>
  <c r="L47" i="9"/>
  <c r="H25" i="6" l="1"/>
  <c r="J25" i="6" s="1"/>
  <c r="M25" i="6" s="1"/>
  <c r="H24" i="6"/>
  <c r="J24" i="6" s="1"/>
  <c r="H22" i="6"/>
  <c r="J22" i="6" s="1"/>
  <c r="M22" i="6" s="1"/>
  <c r="H21" i="6"/>
  <c r="J21" i="6" s="1"/>
  <c r="H19" i="6"/>
  <c r="J19" i="6" s="1"/>
  <c r="M19" i="6" s="1"/>
  <c r="H17" i="6"/>
  <c r="J17" i="6" s="1"/>
  <c r="H16" i="6"/>
  <c r="J16" i="6" s="1"/>
  <c r="H15" i="6"/>
  <c r="J15" i="6" s="1"/>
  <c r="M15" i="6" s="1"/>
  <c r="H12" i="6"/>
  <c r="J12" i="6" s="1"/>
  <c r="H10" i="6"/>
  <c r="J10" i="6" s="1"/>
  <c r="H8" i="6"/>
  <c r="J8" i="6" s="1"/>
  <c r="M8" i="6" s="1"/>
  <c r="M21" i="6" l="1"/>
  <c r="M16" i="6"/>
  <c r="L47" i="4" l="1"/>
  <c r="H45" i="4"/>
  <c r="J45" i="4" s="1"/>
  <c r="M45" i="4" s="1"/>
  <c r="J44" i="4"/>
  <c r="H43" i="4"/>
  <c r="J43" i="4" s="1"/>
  <c r="J42" i="4"/>
  <c r="H40" i="4"/>
  <c r="H38" i="4"/>
  <c r="J38" i="4" s="1"/>
  <c r="H37" i="4"/>
  <c r="J37" i="4" s="1"/>
  <c r="L36" i="4"/>
  <c r="H34" i="4"/>
  <c r="J34" i="4" s="1"/>
  <c r="M34" i="4" s="1"/>
  <c r="H32" i="4"/>
  <c r="J32" i="4" s="1"/>
  <c r="H31" i="4"/>
  <c r="J31" i="4" s="1"/>
  <c r="H30" i="4"/>
  <c r="J30" i="4" s="1"/>
  <c r="M30" i="4" s="1"/>
  <c r="J29" i="4"/>
  <c r="M29" i="4" s="1"/>
  <c r="H29" i="4"/>
  <c r="J28" i="4"/>
  <c r="M28" i="4" s="1"/>
  <c r="H28" i="4"/>
  <c r="L26" i="4"/>
  <c r="H24" i="4"/>
  <c r="J24" i="4" s="1"/>
  <c r="J22" i="4"/>
  <c r="H22" i="4"/>
  <c r="J20" i="4"/>
  <c r="H20" i="4"/>
  <c r="H18" i="4"/>
  <c r="J18" i="4" s="1"/>
  <c r="H16" i="4"/>
  <c r="J16" i="4" s="1"/>
  <c r="L12" i="4"/>
  <c r="H10" i="4"/>
  <c r="J10" i="4" s="1"/>
  <c r="M10" i="4" s="1"/>
  <c r="H8" i="4"/>
  <c r="J8" i="4" s="1"/>
  <c r="M8" i="4" s="1"/>
  <c r="M16" i="4" l="1"/>
  <c r="M37" i="4"/>
  <c r="M22" i="4"/>
  <c r="M26" i="4" s="1"/>
  <c r="M42" i="4"/>
  <c r="M31" i="4"/>
  <c r="M36" i="4" s="1"/>
  <c r="L48" i="4"/>
  <c r="M12" i="4"/>
  <c r="J40" i="4"/>
  <c r="M38" i="4" s="1"/>
  <c r="M47" i="4" l="1"/>
  <c r="M48" i="4" s="1"/>
</calcChain>
</file>

<file path=xl/sharedStrings.xml><?xml version="1.0" encoding="utf-8"?>
<sst xmlns="http://schemas.openxmlformats.org/spreadsheetml/2006/main" count="495" uniqueCount="286">
  <si>
    <t>ACTIVIDADES</t>
  </si>
  <si>
    <t>INDICADOR</t>
  </si>
  <si>
    <t>RESPONSABLE</t>
  </si>
  <si>
    <t>META O PRODUCTO</t>
  </si>
  <si>
    <t>SUBCOMPONENTE / PROCESOS</t>
  </si>
  <si>
    <t>FECHA PROGRAMADA</t>
  </si>
  <si>
    <t xml:space="preserve"> COMPONENTE 1: GESTIÓN DE RIESGOS DE CORRUPCIÓN - MAPA DE RIESGOS DE CORRUPCIÓN</t>
  </si>
  <si>
    <t>2.-Construcción del Mapa de Riesgos de corrupción</t>
  </si>
  <si>
    <t>4.- Monitoreo y Revisión</t>
  </si>
  <si>
    <t>5.- Seguimiento</t>
  </si>
  <si>
    <t xml:space="preserve"> COMPONENTE 3: RENDICIÓN DE CUENTAS</t>
  </si>
  <si>
    <t xml:space="preserve"> COMPONENTE 2: RACIONALIZACIÓN DE TRÁMITES</t>
  </si>
  <si>
    <t xml:space="preserve"> COMPONENTE 4: MECANISMOS PARA MEJORAR LA ATENCIÓN AL CIUDADANO</t>
  </si>
  <si>
    <t xml:space="preserve"> COMPONENTE 5: MECANISMOS PARA LA TRANSPARENCIA Y ACCESO A LA INFORMACIÓN</t>
  </si>
  <si>
    <t>1.-Información de Calidad y en lenguaje comprensible</t>
  </si>
  <si>
    <t>2.- Dialogo de doble vía con la Ciudadanía y sus organizaciones</t>
  </si>
  <si>
    <t>Permanente</t>
  </si>
  <si>
    <t>2.- Fortalecimiento de los canales de Atención</t>
  </si>
  <si>
    <t>3.- Talento Humano</t>
  </si>
  <si>
    <t>4.- Normativo y Procedimental</t>
  </si>
  <si>
    <t>5.-Relacionamiento con el Ciudadano</t>
  </si>
  <si>
    <t>1.- Lineamentos de Transparencia Activa</t>
  </si>
  <si>
    <t>1- Estructura Administrativa y Direccionamiento Estratégico</t>
  </si>
  <si>
    <t>Oficina de Control Interno</t>
  </si>
  <si>
    <t>Subgerencia Comercial</t>
  </si>
  <si>
    <t>Oficina Asesora de Planeación</t>
  </si>
  <si>
    <t>Publicar el mapa de Riesgos de corrupción actualizado en la página Web de la entidad</t>
  </si>
  <si>
    <t>Realizar seguimiento al Mapa de Riesgos de Corrupción, reportando y publicando el resultado conforme a la ley</t>
  </si>
  <si>
    <t>Realizar mesas de trabajo con las dependencias para la validación y realización de los riesgos de corrupción</t>
  </si>
  <si>
    <t>2.- Lineamentos de Transparencia pasiva</t>
  </si>
  <si>
    <t>3.-Elaboración de los Instrumentos de Gestión de la Información</t>
  </si>
  <si>
    <t>5.- Monitoreo del Acceso a la Información Pública</t>
  </si>
  <si>
    <t>Brindar información general a los ciudadanos en cuanto a la misión, productos y servicios que presta la INC en la página Web y Diario Oficial, aprovechando la  distribución gratuita a nivel  nacional del mismo.</t>
  </si>
  <si>
    <t xml:space="preserve">Revisar y actualizar el Registro de Activos de Información </t>
  </si>
  <si>
    <t>Revisar y actualizar el Esquema de Publicación de Información</t>
  </si>
  <si>
    <t>Incluir en el Plan Institucional de Capacitación temáticas relacionadas con el mejoramiento del servicio al ciudadano</t>
  </si>
  <si>
    <t>Realizar la caracterización de ciudadanos, usuarios o grupos de interés atendidos por la INC</t>
  </si>
  <si>
    <t>Grupo de Apoyo a la Mejora Continua</t>
  </si>
  <si>
    <t>Oficina Asesora de Planeación, Grupo de Apoyo a la Mejora Continua</t>
  </si>
  <si>
    <t xml:space="preserve">Plan Institucional de Capacitación con la temática incluida </t>
  </si>
  <si>
    <t>Oficina de Sistemas e informática</t>
  </si>
  <si>
    <t>Gestión documental</t>
  </si>
  <si>
    <t>No se han planteado acciones para ejecutar en 2019</t>
  </si>
  <si>
    <t>Semestral</t>
  </si>
  <si>
    <t>IMPRENTA NACIONAL DE COLOMBIA</t>
  </si>
  <si>
    <t>Divulgar a todas las dependencias el Mapa de Riesgos de Corrupción de la INC mediante la intranet, monitores de la entidad para su conocimiento y control</t>
  </si>
  <si>
    <t>Socializar al ciudadano y organizaciones los temas relacionados con la misión  de la empresa, en las visitas al Museo de Artes Gráficas (MAG), motivando la participación de los usuarios y recibiendo sus comentarios para generar acciones de mejora</t>
  </si>
  <si>
    <t>Protocolos de servicio al ciudadano implementados</t>
  </si>
  <si>
    <t>Revisar, ajustar e implementar los protocolos descritos en el Manual de Atención al Ciudadano y en el Manual de Comunicaciones</t>
  </si>
  <si>
    <t>Fortalecer el cumplimiento del procedimiento y la normatividad establecida para la PQRSD mediante talleres de sensibilización y realizar seguimiento</t>
  </si>
  <si>
    <t>Proceso de Gestión de servicio al ciudadano implementado</t>
  </si>
  <si>
    <r>
      <t xml:space="preserve">Estructurar e implementar el proceso de servicio al ciudadano al interior de la entidad. </t>
    </r>
    <r>
      <rPr>
        <sz val="12"/>
        <color theme="5"/>
        <rFont val="Calibri"/>
        <family val="2"/>
        <scheme val="minor"/>
      </rPr>
      <t/>
    </r>
  </si>
  <si>
    <t>Mantener actualizada la información en el enlace de Transparencia y acceso a la información de la página Web de la INC.</t>
  </si>
  <si>
    <t>Subgerencia Administrativa y Financiera, Oficinas Asesoras de Planeación y Jurídica, Oficinas de Control Interno y de Sistemas e Informática</t>
  </si>
  <si>
    <t>Elaborar diagnóstico para definir e implementar un plan de tratamiento para el fortalecimiento de las disposiciones de gobierno digital</t>
  </si>
  <si>
    <t>1.3.2</t>
  </si>
  <si>
    <t>MAG, Gerencia General</t>
  </si>
  <si>
    <t>3.1.1</t>
  </si>
  <si>
    <t>3.1.2</t>
  </si>
  <si>
    <t>3.2.1</t>
  </si>
  <si>
    <t>3.2.2</t>
  </si>
  <si>
    <t>5.1.1</t>
  </si>
  <si>
    <t>5.3.1</t>
  </si>
  <si>
    <t>5.3.2</t>
  </si>
  <si>
    <t>5.3.3</t>
  </si>
  <si>
    <t>5.3.4</t>
  </si>
  <si>
    <t>Monitorear y revisar periódicamente el mapa de riesgos de corrupción, ajustarlo si es del caso y publicar los cambios en la web y rendir informe</t>
  </si>
  <si>
    <t>Oficina Asesora de Planeación Grupo de Apoyo a la Mejora Continua</t>
  </si>
  <si>
    <t>OBSERVACIONES</t>
  </si>
  <si>
    <t xml:space="preserve">AVANCE TOTAL COMPONENTE Y PLAN </t>
  </si>
  <si>
    <t>VALORES DEL INDICADOR</t>
  </si>
  <si>
    <t>AVANCE A LA FECHA</t>
  </si>
  <si>
    <t xml:space="preserve">AVANCE ESPERADO A LA FECHA </t>
  </si>
  <si>
    <t>CUMPLIMIENTO A LA FECHA</t>
  </si>
  <si>
    <t>Tres informes programados</t>
  </si>
  <si>
    <t xml:space="preserve">Realizar mesas de trabajo  para el tema de riesgos de Corrupción con el  100% de los dueños de proceso </t>
  </si>
  <si>
    <t xml:space="preserve">Constancia de la publicación </t>
  </si>
  <si>
    <t>Publicar en la página WEB el Mapa de Riesgos de Corrupción Actualizado</t>
  </si>
  <si>
    <t>Publicar en Intranet, monitores INC y correo electrónico el Mapa de Riesgos de Corrupción</t>
  </si>
  <si>
    <t>Realizar tres (3) seguimientos al Mapa de Riesgos de Corrupción</t>
  </si>
  <si>
    <t>Publicaciones permanentes en Página WEB y Diario Oficial</t>
  </si>
  <si>
    <t>Realizar dos (2) informes sobre las visitas al Museo de Artes Gráficas</t>
  </si>
  <si>
    <t>Tener un proceso de Servicio al ciudadano implementado</t>
  </si>
  <si>
    <t>Implementar protocolos de servicio al ciudadano</t>
  </si>
  <si>
    <t>Elaborar la ficha resumen de la caracterización de ciudadanos atendidos por la INC</t>
  </si>
  <si>
    <t>Verificar que en el Plan institucional de Capacitación este incluida temáticas relacionadas con atención de servicio al ciudadano</t>
  </si>
  <si>
    <t xml:space="preserve">Implementar un plan de tratamiento para fortalecer las disposiciones de Gobierno Digital </t>
  </si>
  <si>
    <t>Plan de tratamiento implementado sobre Gobierno Digital</t>
  </si>
  <si>
    <t>Registro de activos de información actualizado y publicado</t>
  </si>
  <si>
    <t>Publicar en el enlace de transparencia el Registro de Activos de Información actualizado</t>
  </si>
  <si>
    <t xml:space="preserve">Esquema de Publicación de Información actualizado y publicado </t>
  </si>
  <si>
    <t>Elaborar informe de solicitudes de acceso a información: 
- Número de solicitudes recibidas
- Número de solicitudes que fueron trasladadas a otra institución
- Tiempo de respuesta a cada solicitud
- Número de solicitudes en las que se negó el acceso a la información</t>
  </si>
  <si>
    <t>TOTAL AVANCE COMPONENTE 1: GESTIÓN DE RIESGOS DE CORRUPCIÓN - MAPA DE RIESGOS DE CORRUPCIÓN</t>
  </si>
  <si>
    <t>PARTICIPACIÓN PORCENTUAL PROCESO</t>
  </si>
  <si>
    <t>No. de informes realizados</t>
  </si>
  <si>
    <t xml:space="preserve">OBSERVACIÓN </t>
  </si>
  <si>
    <t>Grupo de Compras</t>
  </si>
  <si>
    <t>Mensual</t>
  </si>
  <si>
    <t>5.1.2</t>
  </si>
  <si>
    <t>Grupo Talento Humano</t>
  </si>
  <si>
    <t>3.1.3</t>
  </si>
  <si>
    <t xml:space="preserve">Tres informes de monitoreo al Mapa de Riesgos </t>
  </si>
  <si>
    <t>Mayo, septiembre, enero</t>
  </si>
  <si>
    <t>3.- Consultas y divulgación</t>
  </si>
  <si>
    <t xml:space="preserve">Actualizar el Procedimiento de Quejas y reclamos </t>
  </si>
  <si>
    <t>Taller de Sensibilización</t>
  </si>
  <si>
    <t>1.3.1</t>
  </si>
  <si>
    <t>10 primeros días de mayo, septiembre y enero</t>
  </si>
  <si>
    <t xml:space="preserve">Publicar en la Página WEB y en el Diario Oficial información de Imprenta Nacional </t>
  </si>
  <si>
    <t>3.1.4</t>
  </si>
  <si>
    <t>Publicar  mensualmente en un lugar visible y publico el Informe de Gestión</t>
  </si>
  <si>
    <t xml:space="preserve">Publicar  mensualmente en un lugar visible y publico el Estados Financieros  </t>
  </si>
  <si>
    <t xml:space="preserve">Verificar mensual la oportunidad en la publicación de los Estados Financieros </t>
  </si>
  <si>
    <t>Verificar mensual la oportunidad en la publicación de los Informes de Gestión</t>
  </si>
  <si>
    <t>Elaborar informe mensual sobre el monitoreo de las publicaciones de todas las fases de contratación  en SECOP</t>
  </si>
  <si>
    <t xml:space="preserve"> julio, octubre y enero</t>
  </si>
  <si>
    <t>Estados Financieros publicados</t>
  </si>
  <si>
    <t>Informes de Gestión</t>
  </si>
  <si>
    <t>Informes realizados</t>
  </si>
  <si>
    <t xml:space="preserve">Informes realizados </t>
  </si>
  <si>
    <t>2 informes</t>
  </si>
  <si>
    <t>TOTAL AVANCE COMPONENTE 3: RENDICIÓN DE CUENTAS</t>
  </si>
  <si>
    <t>No. informes realizados</t>
  </si>
  <si>
    <t xml:space="preserve">Funcionarios programados a la sensibilización </t>
  </si>
  <si>
    <t>Funcionarios participantes en sensibilización de PQRSD</t>
  </si>
  <si>
    <t>TOTAL AVANCE COMPONENTE 4: MECANISMOS PARA MEJORAR LA ATENCIÓN AL CIUDADANO</t>
  </si>
  <si>
    <t>Caracterizaciones pertinentes</t>
  </si>
  <si>
    <t>Caracterizaciones realizadas</t>
  </si>
  <si>
    <t xml:space="preserve">Subgerencia Administrativa y Financiera </t>
  </si>
  <si>
    <t>Procedimiento actualizado</t>
  </si>
  <si>
    <t>Publicar en el enlace de transparencia el Esquema de Publicación de Información</t>
  </si>
  <si>
    <t>TOTAL AVANCE COMPONENTE 5: MECANISMOS PARA LA TRANSPARENCIA Y ACCESO A LA INFORMACIÓN</t>
  </si>
  <si>
    <t>Informes de verificación Enlace Transparencia</t>
  </si>
  <si>
    <t>Informe realizados</t>
  </si>
  <si>
    <t>Informes  realizados</t>
  </si>
  <si>
    <t>AVANCE TOTAL PLAN ANTICORRUPCION</t>
  </si>
  <si>
    <t>1.2.</t>
  </si>
  <si>
    <t>1.4.</t>
  </si>
  <si>
    <t>Hacer seguimiento a lo establecido en el literal c) del articulo  9 de la Ley 1712 de 2014 y art. 5o  del decreto 103 de 2015</t>
  </si>
  <si>
    <t>Elaborar informe trimestral de solicitudes de acceso a información</t>
  </si>
  <si>
    <t>4 informes</t>
  </si>
  <si>
    <t>Trimestral</t>
  </si>
  <si>
    <t>Verificar cuatrimestralmente que la información de servidores públicos, empleados y contratistas este actualizada en el SIGEP</t>
  </si>
  <si>
    <t>En el enlace de Transparencia y acceso a la información de la página Web de la entidad se encuentra publicado el Registro de Activos de Información actualizado (Numeral 10. Instrumentos de gestión de información pública)</t>
  </si>
  <si>
    <t>Mesas de trabajos realizadas</t>
  </si>
  <si>
    <t>15 procesos</t>
  </si>
  <si>
    <t>01/08/2018 - 30/09/2019</t>
  </si>
  <si>
    <t>5 publicaciones</t>
  </si>
  <si>
    <t>4 Publicaciones</t>
  </si>
  <si>
    <t>1/05/2019 - 30/11/2019</t>
  </si>
  <si>
    <t>Verificar la información publicada en el enlace de Transparencia</t>
  </si>
  <si>
    <t xml:space="preserve">Septiembre y diciembre </t>
  </si>
  <si>
    <t>Oficina de Sistemas e informática - Ofician Asesora de Planeación</t>
  </si>
  <si>
    <t>Se anexa informe de las visitas al Museo de Artes Gráficas.</t>
  </si>
  <si>
    <t>Monitorear la publicación de la información precontractual, contractual y pos contractual en SECOP</t>
  </si>
  <si>
    <t>Se anexa Excel del Plan de Capacitación y se anexa PDF don se evidencia el control de asistencia a la capacitación sobre de Servicio al cliente dictada por el SENA</t>
  </si>
  <si>
    <t>MONITOREO PLAN ANTICORRUPCIÓN Y ATENCIÓN AL CIUDADANO 2019</t>
  </si>
  <si>
    <t>AVANCE A 31 DICIEMBRE 2019</t>
  </si>
  <si>
    <t>Organizar para enviar</t>
  </si>
  <si>
    <t>Sin evidencia</t>
  </si>
  <si>
    <t>Manual de servicio al ciudadano</t>
  </si>
  <si>
    <t>Preguntar</t>
  </si>
  <si>
    <t xml:space="preserve">A 31 de agosto se reporta en el aplicativo de la Procuraduría el avance del Índice de Transparencia Activa. Se adjunta el reporte se seguimiento que hizo la Secretaria de Transparencia de la Presidencia. </t>
  </si>
  <si>
    <t>Sin Evidencia</t>
  </si>
  <si>
    <t>En la pagina WEB se ha divulgado información sobre el acuerdo con Google Arts &amp;Culture para incorporar el múeso de artes gráficas en la plataforma de los  2.000 museos más importantes del mundo, Digitalización del Diario Oficial. Participación en el observatorio de mejora normativa con el DNP y el Banco Mundial.</t>
  </si>
  <si>
    <t>En las pantallas se ha pubicado información relacionada con:  el acuerdo con Google Arts &amp;Culture para incorporar el múeso de artes gráficas en la plataforma de los  2.000 museos más importantes del mundo, la contratación del PTA con el  Ministerio de Educación, aprobación del presupuesto vigenica  2020</t>
  </si>
  <si>
    <t>Se adjunta documento de caracterización de usuarios. Su publicación en la WEB esta en el siguiente link : http://jacevedo.imprenta.gov.co/documents/10280/6138632/Caracterizaci%C3%B3n+de+usuarios+INC+2020.pdf/312b0121-47a4-4d06-874a-512be71a2fd7</t>
  </si>
  <si>
    <t>Se adjunta el listado de los participantes a la sensibilización de PQRSD</t>
  </si>
  <si>
    <t>Se adjunta correo mediente el cual se informa sobre la actualización del procedimiento de PQRSD</t>
  </si>
  <si>
    <t>Su publicación en la WEB esta en el siguiente link : http://www.imprenta.gov.co/documents/10280/6156560/Informe+PQRD+3+trimestre+2019+final.pdf/cfc99ce3-78df-434b-836e-430a2502774d</t>
  </si>
  <si>
    <t>Actualizar y aprobar el mapa de riesgos de corrupción</t>
  </si>
  <si>
    <t>1.2.2</t>
  </si>
  <si>
    <t>Documento actualizado</t>
  </si>
  <si>
    <t xml:space="preserve"> COMPONENTE 6: INICIATIVAS ADICIONALES</t>
  </si>
  <si>
    <t xml:space="preserve">Evidencia de la socialización </t>
  </si>
  <si>
    <t>1.Otro Procedimiento Administrativo</t>
  </si>
  <si>
    <t>Implementar los protocolos descritos en el Manual de Comunicaciones</t>
  </si>
  <si>
    <t>Implementar protocolos del Manual de Comunicaciones</t>
  </si>
  <si>
    <t>Protocolos implementados</t>
  </si>
  <si>
    <t>Revisar, ajustar e implementar los protocolos descritos en el Manual de Atención al Ciudadano</t>
  </si>
  <si>
    <t>4.2.1</t>
  </si>
  <si>
    <t>4.2.2</t>
  </si>
  <si>
    <t>11 Publicaciones</t>
  </si>
  <si>
    <t>Participar en la rendición de cuenta del Sector Interior</t>
  </si>
  <si>
    <t xml:space="preserve">Participar en el evento </t>
  </si>
  <si>
    <t>Formulario disponible con esta facultad</t>
  </si>
  <si>
    <t xml:space="preserve">Documento actualizado y publicado </t>
  </si>
  <si>
    <t xml:space="preserve">Gestión documental </t>
  </si>
  <si>
    <t>5.1.3</t>
  </si>
  <si>
    <t>Oficina Asesora de Planeación y Oficina de Sistemas</t>
  </si>
  <si>
    <t>Informe de verificación sobre la información actualizada en SIGEP de servidores públicos, empleados y contratistas cada cuatrimestre</t>
  </si>
  <si>
    <t>Desarrollar una capacitación con temática relacionada con el mejoramiento del servicio al ciudadano</t>
  </si>
  <si>
    <t>Realizar la capacitación relacionada con atención de servicio al ciudadano</t>
  </si>
  <si>
    <t xml:space="preserve">Capacitación realizada </t>
  </si>
  <si>
    <t>16 procesos</t>
  </si>
  <si>
    <t>Publicar  anualmente en un lugar visible y publico el Informe de Gestión</t>
  </si>
  <si>
    <t>Una publicación</t>
  </si>
  <si>
    <t>Anual</t>
  </si>
  <si>
    <t>Caracterización realizada</t>
  </si>
  <si>
    <t xml:space="preserve">Código de integridad socializado </t>
  </si>
  <si>
    <t>Mapa actualizado y aprobado</t>
  </si>
  <si>
    <t xml:space="preserve">Verificar anualmente la oportunidad en la publicación del informe de Gestión </t>
  </si>
  <si>
    <t>Evidencia de la participación</t>
  </si>
  <si>
    <t xml:space="preserve">Construir e implementar una política de  protección de datos personales </t>
  </si>
  <si>
    <t xml:space="preserve">Política implementada </t>
  </si>
  <si>
    <t xml:space="preserve">Documento con la política </t>
  </si>
  <si>
    <t>El formulario para presentación de peticiones a través de dispositivos móviles debe permitir denuncias anónimas.</t>
  </si>
  <si>
    <t>Formulario de peticiones a través de dispositivos móviles permita quejas anónimas.</t>
  </si>
  <si>
    <t xml:space="preserve">En el Índice de Información Clasificada y Reservada incluir  el articulo de la Constitución política o la ley  sobre la reserva de información </t>
  </si>
  <si>
    <t>Índice de Información Clasificada y Reservada actualizado y publicado en la WEB</t>
  </si>
  <si>
    <t>6.1 Código de Ética</t>
  </si>
  <si>
    <t>3 informes</t>
  </si>
  <si>
    <t>PLAN ANTICORRUPCIÓN Y ATENCIÓN AL CIUDADANO 2021</t>
  </si>
  <si>
    <t>1.1.1</t>
  </si>
  <si>
    <t>Grupo de Gestión Integral</t>
  </si>
  <si>
    <t>Aprobar la política de riesgos actualizada</t>
  </si>
  <si>
    <t>1.1.2</t>
  </si>
  <si>
    <t>1.1.3</t>
  </si>
  <si>
    <t>Política aprobado</t>
  </si>
  <si>
    <t xml:space="preserve">Adelantar campaña de socialización de los controles asociados a mitigar los riesgos de corrupción </t>
  </si>
  <si>
    <t>1.3.3</t>
  </si>
  <si>
    <t>Una campaña de socialización</t>
  </si>
  <si>
    <t>Informe de verificación de OPA en el SUIT</t>
  </si>
  <si>
    <t>Informe trimestral realizado</t>
  </si>
  <si>
    <t>3.1.5</t>
  </si>
  <si>
    <t>Publicar  trimestralmente la ejecución presupuestal</t>
  </si>
  <si>
    <t>Publicación de la ejecución presupuestal en la pagina WEB</t>
  </si>
  <si>
    <t>Informes de ejecución presupuestal</t>
  </si>
  <si>
    <t xml:space="preserve">Publicar  anualmente en la pagina WEB el informe al congreso </t>
  </si>
  <si>
    <t xml:space="preserve">Verificar anualmente la publicación del informe al congreso </t>
  </si>
  <si>
    <t xml:space="preserve">Informe al congreso </t>
  </si>
  <si>
    <t>Caracterización de los grupos de valor interno</t>
  </si>
  <si>
    <t>Monitorear y socializar el cumplimiento de la ley de transparencia y acceso a la información.</t>
  </si>
  <si>
    <t>Incrementar el 2 puntos el nivel de cumplimento del ITA ( 91 puntos)</t>
  </si>
  <si>
    <t>Establecer el esquema de publicación de la página WEB de acuerdo a la normatividad vigente</t>
  </si>
  <si>
    <t>Esquema de publicación de la página WEB</t>
  </si>
  <si>
    <t>Esquema de publicación de la página WEB creado</t>
  </si>
  <si>
    <t>Acto administrativo que contenga:  
* El Inventario de activos de información.
* Índice de información clasificada y reservada.
* Esquema de Publicación de información</t>
  </si>
  <si>
    <t xml:space="preserve">Documento legalizado </t>
  </si>
  <si>
    <t xml:space="preserve">Atender en los términos de ley y acuerdos de niveles de servicio las PQRSD recibidos en la Imprenta </t>
  </si>
  <si>
    <t>Incluir dentro de la Política de Riesgos el daño antijurídico y continuidad del negocio</t>
  </si>
  <si>
    <t xml:space="preserve">Gestionar una capacitación sobre riesgos </t>
  </si>
  <si>
    <t>1.5.1</t>
  </si>
  <si>
    <t>1.5.2</t>
  </si>
  <si>
    <t>Presentar el informe de seguimiento en el Comité Institucional de Control Interno</t>
  </si>
  <si>
    <t xml:space="preserve">Acta del Comité </t>
  </si>
  <si>
    <t>CICCI</t>
  </si>
  <si>
    <t>Cuatrimestral</t>
  </si>
  <si>
    <t>Publicar información relevante sobre la misión, productos y servicios que presta la INC en la página Web</t>
  </si>
  <si>
    <t xml:space="preserve">Publicar en la Página WEB  información de Imprenta Nacional </t>
  </si>
  <si>
    <t xml:space="preserve">Hacer por lo menos una publicación trimestral en Página WEB </t>
  </si>
  <si>
    <t>Caracterización documentada</t>
  </si>
  <si>
    <t xml:space="preserve">Estructurar e implementar el procedimiento de servicio al ciudadano al interior de la entidad. </t>
  </si>
  <si>
    <t>Tener un procedimiento de Servicio al ciudadano implementado</t>
  </si>
  <si>
    <t xml:space="preserve">Realizar la caracterización de ciudadanos, usuarios o grupos atendidos por la INC de la línea de Impresión Gráfica </t>
  </si>
  <si>
    <t>Elaborar la ficha resumen de la caracterización de ciudadanos atendidos por la INC en la línea Impresión gráfica</t>
  </si>
  <si>
    <t>Validar la lista chequeo cuatrimestralmente a los contenidos del enlace transparencia</t>
  </si>
  <si>
    <t>Listas validadas</t>
  </si>
  <si>
    <t>3.1.6</t>
  </si>
  <si>
    <r>
      <t xml:space="preserve">Publicar  mensualmente en un lugar visible y publico el Estados Financieros  </t>
    </r>
    <r>
      <rPr>
        <sz val="9"/>
        <color theme="1"/>
        <rFont val="Arial"/>
        <family val="2"/>
      </rPr>
      <t>(Resolución 182/2017 Contaduría General de la Nación)</t>
    </r>
  </si>
  <si>
    <t>Elaborar informe cuatrimestral sobre el monitoreo de las publicaciones de todas las fases de contratación  en SECOP</t>
  </si>
  <si>
    <t>Oficina de Sistemas</t>
  </si>
  <si>
    <t>5.1.4</t>
  </si>
  <si>
    <t>5.2</t>
  </si>
  <si>
    <t>Política actualizada</t>
  </si>
  <si>
    <t>Política socializada</t>
  </si>
  <si>
    <t>Oficina Asesora de Planeación - Grupo de Gestión Integral</t>
  </si>
  <si>
    <t>Realizar la capacitación sobre riesgos</t>
  </si>
  <si>
    <t xml:space="preserve">Grupo de Contabilidad - Subgerencia Administrativa y Financiera </t>
  </si>
  <si>
    <t xml:space="preserve">Grupo de Presupuesto - Subgerencia Administrativa y Financiera </t>
  </si>
  <si>
    <t>Oficina Asesora de Planeación -  Grupo de Gestión Integral</t>
  </si>
  <si>
    <t>Publicación cuatrimestral informe PQRSD</t>
  </si>
  <si>
    <t xml:space="preserve">Campañas de socialización del código de integridad. </t>
  </si>
  <si>
    <t>1. Política de administración de riesgos</t>
  </si>
  <si>
    <t>Política de riesgos actualizada</t>
  </si>
  <si>
    <t xml:space="preserve">Socializar la política de riesgos actualizada </t>
  </si>
  <si>
    <t>Nueva política de riesgos socializada</t>
  </si>
  <si>
    <t xml:space="preserve">Política de riesgos aprobada </t>
  </si>
  <si>
    <t>Campaña de socialización de los controles de los riesgos de corrupción</t>
  </si>
  <si>
    <t>Presentar cada seguimiento ante el CICCI</t>
  </si>
  <si>
    <t>Verificar que las OPA's  estén actualizadas y operando en la plataforma SUIT</t>
  </si>
  <si>
    <t>Comité de Gestión y desempeño</t>
  </si>
  <si>
    <t>Resultado del Índice  ITA</t>
  </si>
  <si>
    <t>Realizar seguimiento a los contenidos del enlace transparencia, de acuerdo con el Esquema de publicación de información</t>
  </si>
  <si>
    <t xml:space="preserve">Resolución debidamente legalizada </t>
  </si>
  <si>
    <t xml:space="preserve">Oficina de Sistemas e informática - Oficina Asesora de Planeación- Oficina Asesora Jurídica - Grupo de Gestión Documental </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</si>
</sst>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rgb="FF9C0006"/>
      <name val="Calibri"/>
      <family val="2"/>
      <scheme val="minor"/>
    </font>
    <font>
      <sz val="12"/>
      <color theme="1"/>
      <name val="Calibri"/>
      <family val="2"/>
      <scheme val="minor"/>
    </font>
    <font>
      <b/>
      <sz val="12"/>
      <color theme="1"/>
      <name val="Calibri"/>
      <family val="2"/>
      <scheme val="minor"/>
    </font>
    <font>
      <sz val="12"/>
      <color theme="5"/>
      <name val="Calibri"/>
      <family val="2"/>
      <scheme val="minor"/>
    </font>
    <font>
      <b/>
      <sz val="11"/>
      <color theme="1"/>
      <name val="Arial"/>
      <family val="2"/>
    </font>
    <font>
      <sz val="12"/>
      <color theme="1"/>
      <name val="Arial"/>
      <family val="2"/>
    </font>
    <font>
      <b/>
      <sz val="12"/>
      <color theme="1"/>
      <name val="Arial"/>
      <family val="2"/>
    </font>
    <font>
      <b/>
      <sz val="16"/>
      <color theme="1"/>
      <name val="Arial"/>
      <family val="2"/>
    </font>
    <font>
      <sz val="16"/>
      <color theme="1"/>
      <name val="Arial"/>
      <family val="2"/>
    </font>
    <font>
      <sz val="10"/>
      <color rgb="FFFF0000"/>
      <name val="Calibri"/>
      <family val="2"/>
      <scheme val="minor"/>
    </font>
    <font>
      <b/>
      <sz val="10"/>
      <color theme="1"/>
      <name val="Arial"/>
      <family val="2"/>
    </font>
    <font>
      <b/>
      <sz val="8"/>
      <color theme="1"/>
      <name val="Arial"/>
      <family val="2"/>
    </font>
    <font>
      <sz val="10"/>
      <color theme="1"/>
      <name val="Arial"/>
      <family val="2"/>
    </font>
    <font>
      <sz val="9"/>
      <color theme="1"/>
      <name val="Arial"/>
      <family val="2"/>
    </font>
    <font>
      <sz val="11"/>
      <color rgb="FFFF0000"/>
      <name val="Arial"/>
      <family val="2"/>
    </font>
    <font>
      <b/>
      <sz val="11"/>
      <color theme="1"/>
      <name val="Calibri"/>
      <family val="2"/>
      <scheme val="minor"/>
    </font>
    <font>
      <sz val="11"/>
      <color rgb="FFFF0000"/>
      <name val="Calibri"/>
      <family val="2"/>
      <scheme val="minor"/>
    </font>
    <font>
      <sz val="12"/>
      <color rgb="FFFF0000"/>
      <name val="Arial"/>
      <family val="2"/>
    </font>
    <font>
      <sz val="11"/>
      <color rgb="FF0000FF"/>
      <name val="Arial"/>
      <family val="2"/>
    </font>
    <font>
      <b/>
      <sz val="9"/>
      <color theme="1"/>
      <name val="Arial"/>
      <family val="2"/>
    </font>
    <font>
      <b/>
      <sz val="12"/>
      <color rgb="FFFF0000"/>
      <name val="Calibri"/>
      <family val="2"/>
      <scheme val="minor"/>
    </font>
    <font>
      <sz val="12"/>
      <color rgb="FFFF0000"/>
      <name val="Calibri"/>
      <family val="2"/>
      <scheme val="minor"/>
    </font>
    <font>
      <sz val="11"/>
      <color rgb="FF00B0F0"/>
      <name val="Arial"/>
      <family val="2"/>
    </font>
    <font>
      <sz val="11"/>
      <color rgb="FF00B050"/>
      <name val="Arial"/>
      <family val="2"/>
    </font>
    <font>
      <sz val="11"/>
      <color theme="1"/>
      <name val="Arial Narrow"/>
      <family val="2"/>
    </font>
  </fonts>
  <fills count="12">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FFCC"/>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00FFFF"/>
        <bgColor indexed="64"/>
      </patternFill>
    </fill>
    <fill>
      <patternFill patternType="solid">
        <fgColor theme="8" tint="0.59999389629810485"/>
        <bgColor indexed="64"/>
      </patternFill>
    </fill>
  </fills>
  <borders count="69">
    <border>
      <left/>
      <right/>
      <top/>
      <bottom/>
      <diagonal/>
    </border>
    <border>
      <left style="thin">
        <color rgb="FFB2B2B2"/>
      </left>
      <right style="thin">
        <color rgb="FFB2B2B2"/>
      </right>
      <top style="thin">
        <color rgb="FFB2B2B2"/>
      </top>
      <bottom style="thin">
        <color rgb="FFB2B2B2"/>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style="thin">
        <color indexed="64"/>
      </top>
      <bottom style="thin">
        <color indexed="64"/>
      </bottom>
      <diagonal/>
    </border>
    <border>
      <left style="hair">
        <color auto="1"/>
      </left>
      <right style="hair">
        <color auto="1"/>
      </right>
      <top/>
      <bottom style="thin">
        <color indexed="64"/>
      </bottom>
      <diagonal/>
    </border>
    <border>
      <left style="hair">
        <color auto="1"/>
      </left>
      <right style="hair">
        <color auto="1"/>
      </right>
      <top/>
      <bottom/>
      <diagonal/>
    </border>
    <border>
      <left style="hair">
        <color auto="1"/>
      </left>
      <right style="hair">
        <color auto="1"/>
      </right>
      <top style="thin">
        <color indexed="64"/>
      </top>
      <bottom style="hair">
        <color auto="1"/>
      </bottom>
      <diagonal/>
    </border>
    <border>
      <left style="thin">
        <color indexed="64"/>
      </left>
      <right style="thin">
        <color indexed="64"/>
      </right>
      <top style="thin">
        <color indexed="64"/>
      </top>
      <bottom style="double">
        <color indexed="64"/>
      </bottom>
      <diagonal/>
    </border>
    <border>
      <left style="thin">
        <color indexed="64"/>
      </left>
      <right style="hair">
        <color auto="1"/>
      </right>
      <top/>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style="thin">
        <color indexed="64"/>
      </right>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thin">
        <color indexed="64"/>
      </right>
      <top style="hair">
        <color auto="1"/>
      </top>
      <bottom style="hair">
        <color auto="1"/>
      </bottom>
      <diagonal/>
    </border>
    <border>
      <left style="thin">
        <color indexed="64"/>
      </left>
      <right style="hair">
        <color auto="1"/>
      </right>
      <top/>
      <bottom style="thin">
        <color indexed="64"/>
      </bottom>
      <diagonal/>
    </border>
    <border>
      <left style="hair">
        <color auto="1"/>
      </left>
      <right style="thin">
        <color indexed="64"/>
      </right>
      <top/>
      <bottom style="thin">
        <color indexed="64"/>
      </bottom>
      <diagonal/>
    </border>
    <border>
      <left style="thin">
        <color indexed="64"/>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hair">
        <color auto="1"/>
      </right>
      <top style="thin">
        <color indexed="64"/>
      </top>
      <bottom style="dotted">
        <color auto="1"/>
      </bottom>
      <diagonal/>
    </border>
    <border>
      <left style="hair">
        <color auto="1"/>
      </left>
      <right/>
      <top style="thin">
        <color indexed="64"/>
      </top>
      <bottom/>
      <diagonal/>
    </border>
    <border>
      <left style="hair">
        <color auto="1"/>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thin">
        <color indexed="64"/>
      </bottom>
      <diagonal/>
    </border>
    <border>
      <left style="hair">
        <color auto="1"/>
      </left>
      <right/>
      <top style="thin">
        <color indexed="64"/>
      </top>
      <bottom style="hair">
        <color auto="1"/>
      </bottom>
      <diagonal/>
    </border>
    <border>
      <left style="hair">
        <color auto="1"/>
      </left>
      <right/>
      <top style="hair">
        <color auto="1"/>
      </top>
      <bottom/>
      <diagonal/>
    </border>
    <border>
      <left/>
      <right style="hair">
        <color auto="1"/>
      </right>
      <top/>
      <bottom/>
      <diagonal/>
    </border>
    <border>
      <left/>
      <right style="hair">
        <color auto="1"/>
      </right>
      <top/>
      <bottom style="thin">
        <color indexed="64"/>
      </bottom>
      <diagonal/>
    </border>
    <border>
      <left/>
      <right style="hair">
        <color auto="1"/>
      </right>
      <top style="thin">
        <color indexed="64"/>
      </top>
      <bottom/>
      <diagonal/>
    </border>
    <border>
      <left style="thin">
        <color indexed="64"/>
      </left>
      <right style="thin">
        <color indexed="64"/>
      </right>
      <top style="hair">
        <color auto="1"/>
      </top>
      <bottom style="thin">
        <color indexed="64"/>
      </bottom>
      <diagonal/>
    </border>
    <border>
      <left style="thin">
        <color indexed="64"/>
      </left>
      <right style="thin">
        <color indexed="64"/>
      </right>
      <top style="thin">
        <color indexed="64"/>
      </top>
      <bottom style="hair">
        <color auto="1"/>
      </bottom>
      <diagonal/>
    </border>
    <border>
      <left style="hair">
        <color auto="1"/>
      </left>
      <right style="hair">
        <color auto="1"/>
      </right>
      <top style="hair">
        <color auto="1"/>
      </top>
      <bottom style="dotted">
        <color auto="1"/>
      </bottom>
      <diagonal/>
    </border>
    <border>
      <left style="hair">
        <color auto="1"/>
      </left>
      <right style="thin">
        <color indexed="64"/>
      </right>
      <top style="thin">
        <color indexed="64"/>
      </top>
      <bottom/>
      <diagonal/>
    </border>
    <border>
      <left style="hair">
        <color auto="1"/>
      </left>
      <right style="thin">
        <color indexed="64"/>
      </right>
      <top style="hair">
        <color auto="1"/>
      </top>
      <bottom/>
      <diagonal/>
    </border>
    <border>
      <left style="hair">
        <color auto="1"/>
      </left>
      <right style="thin">
        <color indexed="64"/>
      </right>
      <top/>
      <bottom/>
      <diagonal/>
    </border>
    <border>
      <left style="hair">
        <color auto="1"/>
      </left>
      <right style="hair">
        <color auto="1"/>
      </right>
      <top style="dotted">
        <color auto="1"/>
      </top>
      <bottom style="hair">
        <color auto="1"/>
      </bottom>
      <diagonal/>
    </border>
    <border>
      <left style="hair">
        <color auto="1"/>
      </left>
      <right style="hair">
        <color auto="1"/>
      </right>
      <top/>
      <bottom style="dotted">
        <color auto="1"/>
      </bottom>
      <diagonal/>
    </border>
    <border>
      <left style="thin">
        <color indexed="64"/>
      </left>
      <right/>
      <top/>
      <bottom style="thin">
        <color indexed="64"/>
      </bottom>
      <diagonal/>
    </border>
    <border>
      <left style="thin">
        <color indexed="64"/>
      </left>
      <right style="hair">
        <color auto="1"/>
      </right>
      <top style="hair">
        <color auto="1"/>
      </top>
      <bottom/>
      <diagonal/>
    </border>
    <border>
      <left/>
      <right style="thin">
        <color indexed="64"/>
      </right>
      <top style="double">
        <color indexed="64"/>
      </top>
      <bottom style="thin">
        <color indexed="64"/>
      </bottom>
      <diagonal/>
    </border>
    <border>
      <left/>
      <right style="hair">
        <color auto="1"/>
      </right>
      <top/>
      <bottom style="hair">
        <color auto="1"/>
      </bottom>
      <diagonal/>
    </border>
    <border>
      <left/>
      <right style="hair">
        <color auto="1"/>
      </right>
      <top style="hair">
        <color auto="1"/>
      </top>
      <bottom style="thin">
        <color indexed="64"/>
      </bottom>
      <diagonal/>
    </border>
    <border>
      <left/>
      <right style="hair">
        <color auto="1"/>
      </right>
      <top style="thin">
        <color indexed="64"/>
      </top>
      <bottom style="hair">
        <color auto="1"/>
      </bottom>
      <diagonal/>
    </border>
    <border>
      <left style="hair">
        <color auto="1"/>
      </left>
      <right/>
      <top style="hair">
        <color auto="1"/>
      </top>
      <bottom style="hair">
        <color auto="1"/>
      </bottom>
      <diagonal/>
    </border>
    <border>
      <left style="hair">
        <color auto="1"/>
      </left>
      <right/>
      <top/>
      <bottom/>
      <diagonal/>
    </border>
    <border>
      <left/>
      <right style="hair">
        <color auto="1"/>
      </right>
      <top style="hair">
        <color auto="1"/>
      </top>
      <bottom style="hair">
        <color auto="1"/>
      </bottom>
      <diagonal/>
    </border>
    <border>
      <left/>
      <right style="hair">
        <color auto="1"/>
      </right>
      <top style="hair">
        <color auto="1"/>
      </top>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s>
  <cellStyleXfs count="4">
    <xf numFmtId="0" fontId="0" fillId="0" borderId="0"/>
    <xf numFmtId="0" fontId="15" fillId="3" borderId="0" applyNumberFormat="0" applyBorder="0" applyAlignment="0" applyProtection="0"/>
    <xf numFmtId="0" fontId="14" fillId="4" borderId="1" applyNumberFormat="0" applyFont="0" applyAlignment="0" applyProtection="0"/>
    <xf numFmtId="9" fontId="14" fillId="0" borderId="0" applyFont="0" applyFill="0" applyBorder="0" applyAlignment="0" applyProtection="0"/>
  </cellStyleXfs>
  <cellXfs count="867">
    <xf numFmtId="0" fontId="0" fillId="0" borderId="0" xfId="0"/>
    <xf numFmtId="0" fontId="16" fillId="0" borderId="0" xfId="0" applyFont="1"/>
    <xf numFmtId="0" fontId="17" fillId="0" borderId="0" xfId="0" applyFont="1" applyAlignment="1">
      <alignment horizontal="left" vertical="center"/>
    </xf>
    <xf numFmtId="0" fontId="16" fillId="0" borderId="0" xfId="0" applyFont="1" applyAlignment="1">
      <alignment horizontal="left" vertical="center"/>
    </xf>
    <xf numFmtId="0" fontId="16" fillId="0" borderId="0" xfId="0" applyFont="1" applyBorder="1"/>
    <xf numFmtId="0" fontId="20" fillId="0" borderId="0" xfId="0" applyFont="1" applyBorder="1"/>
    <xf numFmtId="0" fontId="21" fillId="0" borderId="0" xfId="0" applyFont="1" applyAlignment="1">
      <alignment horizontal="left" vertical="center"/>
    </xf>
    <xf numFmtId="0" fontId="20" fillId="0" borderId="0" xfId="0" applyFont="1" applyAlignment="1">
      <alignment horizontal="left" vertical="center"/>
    </xf>
    <xf numFmtId="0" fontId="20" fillId="0" borderId="0" xfId="0" applyFont="1"/>
    <xf numFmtId="0" fontId="23" fillId="0" borderId="0" xfId="0" applyFont="1" applyBorder="1"/>
    <xf numFmtId="0" fontId="24" fillId="0" borderId="0" xfId="0" applyFont="1"/>
    <xf numFmtId="0" fontId="0" fillId="0" borderId="0" xfId="0" applyFont="1"/>
    <xf numFmtId="0" fontId="13" fillId="0" borderId="0" xfId="0" applyFont="1"/>
    <xf numFmtId="0" fontId="13" fillId="0" borderId="0" xfId="0" applyFont="1" applyBorder="1"/>
    <xf numFmtId="0" fontId="13" fillId="0" borderId="0" xfId="0" applyFont="1" applyBorder="1" applyAlignment="1">
      <alignment horizontal="center" vertical="center"/>
    </xf>
    <xf numFmtId="0" fontId="13" fillId="0" borderId="0" xfId="0" applyFont="1" applyAlignment="1">
      <alignment horizontal="center" vertical="center"/>
    </xf>
    <xf numFmtId="0" fontId="26" fillId="5" borderId="10" xfId="0" applyFont="1" applyFill="1" applyBorder="1" applyAlignment="1">
      <alignment horizontal="center" vertical="center" wrapText="1"/>
    </xf>
    <xf numFmtId="0" fontId="0" fillId="0" borderId="0" xfId="0" applyFont="1" applyAlignment="1"/>
    <xf numFmtId="10" fontId="0" fillId="0" borderId="0" xfId="3" applyNumberFormat="1" applyFont="1"/>
    <xf numFmtId="10" fontId="20" fillId="0" borderId="0" xfId="3" applyNumberFormat="1" applyFont="1"/>
    <xf numFmtId="0" fontId="0" fillId="7" borderId="27" xfId="0" applyFont="1" applyFill="1" applyBorder="1" applyAlignment="1"/>
    <xf numFmtId="9" fontId="17" fillId="7" borderId="24" xfId="0" applyNumberFormat="1" applyFont="1" applyFill="1" applyBorder="1" applyAlignment="1">
      <alignment horizontal="center" wrapText="1"/>
    </xf>
    <xf numFmtId="10" fontId="17" fillId="7" borderId="24" xfId="3" applyNumberFormat="1" applyFont="1" applyFill="1" applyBorder="1" applyAlignment="1">
      <alignment horizontal="center" wrapText="1"/>
    </xf>
    <xf numFmtId="14" fontId="16" fillId="7" borderId="23" xfId="0" applyNumberFormat="1" applyFont="1" applyFill="1" applyBorder="1" applyAlignment="1">
      <alignment horizontal="left" wrapText="1"/>
    </xf>
    <xf numFmtId="0" fontId="0" fillId="7" borderId="23" xfId="0" applyFont="1" applyFill="1" applyBorder="1" applyAlignment="1"/>
    <xf numFmtId="0" fontId="19" fillId="2" borderId="12" xfId="0" applyFont="1" applyFill="1" applyBorder="1" applyAlignment="1">
      <alignment horizontal="left" vertical="center" wrapText="1"/>
    </xf>
    <xf numFmtId="0" fontId="12" fillId="0" borderId="0" xfId="0" applyFont="1" applyBorder="1" applyAlignment="1">
      <alignment horizontal="center" vertical="center"/>
    </xf>
    <xf numFmtId="0" fontId="12" fillId="0" borderId="0" xfId="0" applyFont="1" applyAlignment="1">
      <alignment horizontal="center" vertical="center"/>
    </xf>
    <xf numFmtId="0" fontId="19" fillId="0" borderId="12" xfId="0" applyFont="1" applyBorder="1" applyAlignment="1">
      <alignment horizontal="left" vertical="center" wrapText="1"/>
    </xf>
    <xf numFmtId="0" fontId="29" fillId="0" borderId="0" xfId="0" applyFont="1" applyBorder="1"/>
    <xf numFmtId="0" fontId="29" fillId="0" borderId="0" xfId="0" applyFont="1"/>
    <xf numFmtId="0" fontId="28" fillId="0" borderId="32" xfId="1" applyFont="1" applyFill="1" applyBorder="1" applyAlignment="1">
      <alignment horizontal="left" vertical="center" wrapText="1"/>
    </xf>
    <xf numFmtId="0" fontId="28" fillId="0" borderId="47" xfId="1"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2" borderId="6" xfId="2" applyFont="1" applyFill="1" applyBorder="1" applyAlignment="1">
      <alignment vertical="center" wrapText="1"/>
    </xf>
    <xf numFmtId="0" fontId="11" fillId="2" borderId="6" xfId="0" applyFont="1" applyFill="1" applyBorder="1" applyAlignment="1">
      <alignment horizontal="left" vertical="center" wrapText="1"/>
    </xf>
    <xf numFmtId="14" fontId="11" fillId="2" borderId="6" xfId="2" applyNumberFormat="1" applyFont="1" applyFill="1" applyBorder="1" applyAlignment="1">
      <alignment horizontal="center" vertical="center" wrapText="1"/>
    </xf>
    <xf numFmtId="0" fontId="10" fillId="0" borderId="0" xfId="0" applyFont="1" applyBorder="1"/>
    <xf numFmtId="0" fontId="10" fillId="0" borderId="0" xfId="0" applyFont="1"/>
    <xf numFmtId="0" fontId="10" fillId="0" borderId="0" xfId="0" applyFont="1" applyBorder="1" applyAlignment="1">
      <alignment horizontal="center" vertical="center"/>
    </xf>
    <xf numFmtId="0" fontId="10" fillId="0" borderId="0" xfId="0" applyFont="1" applyAlignment="1">
      <alignment horizontal="center" vertical="center"/>
    </xf>
    <xf numFmtId="0" fontId="10" fillId="0" borderId="27"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2" borderId="47" xfId="2" applyFont="1" applyFill="1" applyBorder="1" applyAlignment="1">
      <alignment vertical="center" wrapText="1"/>
    </xf>
    <xf numFmtId="0" fontId="10" fillId="2" borderId="7" xfId="2" applyFont="1" applyFill="1" applyBorder="1" applyAlignment="1">
      <alignment vertical="center" wrapText="1"/>
    </xf>
    <xf numFmtId="0" fontId="9" fillId="0" borderId="0" xfId="0" applyFont="1" applyBorder="1"/>
    <xf numFmtId="0" fontId="9" fillId="2" borderId="32" xfId="2" applyFont="1" applyFill="1" applyBorder="1" applyAlignment="1">
      <alignment vertical="center" wrapText="1"/>
    </xf>
    <xf numFmtId="0" fontId="9" fillId="0" borderId="24" xfId="0" applyFont="1" applyFill="1" applyBorder="1" applyAlignment="1">
      <alignment horizontal="left" vertical="center" wrapText="1"/>
    </xf>
    <xf numFmtId="0" fontId="9" fillId="0" borderId="0" xfId="0" applyFont="1"/>
    <xf numFmtId="0" fontId="9" fillId="2" borderId="7" xfId="2" applyFont="1" applyFill="1" applyBorder="1" applyAlignment="1">
      <alignment vertical="center" wrapText="1"/>
    </xf>
    <xf numFmtId="0" fontId="9" fillId="0" borderId="26" xfId="0" applyFont="1" applyFill="1" applyBorder="1" applyAlignment="1">
      <alignment horizontal="left" vertical="center" wrapText="1"/>
    </xf>
    <xf numFmtId="0" fontId="9" fillId="2" borderId="32" xfId="2" applyFont="1" applyFill="1" applyBorder="1" applyAlignment="1">
      <alignment horizontal="left" vertical="center" wrapText="1"/>
    </xf>
    <xf numFmtId="0" fontId="27" fillId="2" borderId="7" xfId="2" applyFont="1" applyFill="1" applyBorder="1" applyAlignment="1">
      <alignment horizontal="left" vertical="center" wrapText="1"/>
    </xf>
    <xf numFmtId="0" fontId="9" fillId="0" borderId="0" xfId="0" applyFont="1" applyBorder="1" applyAlignment="1">
      <alignment horizontal="center" vertical="center"/>
    </xf>
    <xf numFmtId="0" fontId="9" fillId="0" borderId="0" xfId="0" applyFont="1" applyAlignment="1">
      <alignment horizontal="center" vertical="center"/>
    </xf>
    <xf numFmtId="0" fontId="9" fillId="2" borderId="5" xfId="2" applyFont="1" applyFill="1" applyBorder="1" applyAlignment="1">
      <alignment vertical="center" wrapText="1"/>
    </xf>
    <xf numFmtId="14" fontId="9" fillId="2" borderId="5" xfId="2" applyNumberFormat="1" applyFont="1" applyFill="1" applyBorder="1" applyAlignment="1">
      <alignment horizontal="center" vertical="center" wrapText="1"/>
    </xf>
    <xf numFmtId="0" fontId="9" fillId="0" borderId="3" xfId="2" applyFont="1" applyFill="1" applyBorder="1" applyAlignment="1">
      <alignment horizontal="center" vertical="center" wrapText="1"/>
    </xf>
    <xf numFmtId="0" fontId="9" fillId="0" borderId="5" xfId="0" applyFont="1" applyFill="1" applyBorder="1" applyAlignment="1">
      <alignment horizontal="center"/>
    </xf>
    <xf numFmtId="0" fontId="9" fillId="0" borderId="2" xfId="0" applyFont="1" applyFill="1" applyBorder="1" applyAlignment="1">
      <alignment horizontal="center"/>
    </xf>
    <xf numFmtId="0" fontId="9" fillId="0" borderId="3" xfId="0" applyFont="1" applyFill="1" applyBorder="1" applyAlignment="1">
      <alignment horizontal="center"/>
    </xf>
    <xf numFmtId="0" fontId="29" fillId="0" borderId="5"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8" fillId="0" borderId="0" xfId="0" applyFont="1" applyBorder="1"/>
    <xf numFmtId="0" fontId="8" fillId="0" borderId="0" xfId="0" applyFont="1"/>
    <xf numFmtId="9" fontId="8" fillId="0" borderId="27" xfId="0" applyNumberFormat="1" applyFont="1" applyFill="1" applyBorder="1" applyAlignment="1">
      <alignment horizontal="center" vertical="center" wrapText="1"/>
    </xf>
    <xf numFmtId="10" fontId="8" fillId="0" borderId="27" xfId="3" applyNumberFormat="1" applyFont="1" applyFill="1" applyBorder="1" applyAlignment="1">
      <alignment horizontal="center" vertical="center" wrapText="1"/>
    </xf>
    <xf numFmtId="9" fontId="30" fillId="7" borderId="24" xfId="0" applyNumberFormat="1" applyFont="1" applyFill="1" applyBorder="1" applyAlignment="1">
      <alignment horizontal="center" wrapText="1"/>
    </xf>
    <xf numFmtId="9" fontId="8" fillId="7" borderId="6" xfId="0" applyNumberFormat="1" applyFont="1" applyFill="1" applyBorder="1" applyAlignment="1">
      <alignment horizontal="center" vertical="center"/>
    </xf>
    <xf numFmtId="10" fontId="8" fillId="7" borderId="6" xfId="3" applyNumberFormat="1" applyFont="1" applyFill="1" applyBorder="1" applyAlignment="1">
      <alignment horizontal="center" vertical="center"/>
    </xf>
    <xf numFmtId="0" fontId="8" fillId="2" borderId="13" xfId="2" applyFont="1" applyFill="1" applyBorder="1" applyAlignment="1">
      <alignment horizontal="left" vertical="center" wrapText="1"/>
    </xf>
    <xf numFmtId="0" fontId="8" fillId="0" borderId="22" xfId="0" applyFont="1" applyBorder="1"/>
    <xf numFmtId="14" fontId="0" fillId="7" borderId="23" xfId="0" applyNumberFormat="1" applyFont="1" applyFill="1" applyBorder="1" applyAlignment="1">
      <alignment horizontal="left" wrapText="1"/>
    </xf>
    <xf numFmtId="0" fontId="8" fillId="0" borderId="0" xfId="0" applyFont="1" applyBorder="1" applyAlignment="1">
      <alignment horizontal="center" vertical="center"/>
    </xf>
    <xf numFmtId="0" fontId="8" fillId="0" borderId="0" xfId="0" applyFont="1" applyAlignment="1">
      <alignment horizontal="center" vertical="center"/>
    </xf>
    <xf numFmtId="0" fontId="9" fillId="0" borderId="5" xfId="0" applyFont="1" applyFill="1" applyBorder="1" applyAlignment="1">
      <alignment horizontal="left" vertical="center" wrapText="1"/>
    </xf>
    <xf numFmtId="0" fontId="9" fillId="0" borderId="3" xfId="0" applyFont="1" applyFill="1" applyBorder="1" applyAlignment="1">
      <alignment horizontal="left" vertical="center" wrapText="1"/>
    </xf>
    <xf numFmtId="10" fontId="8" fillId="7" borderId="2" xfId="0" applyNumberFormat="1" applyFont="1" applyFill="1" applyBorder="1" applyAlignment="1">
      <alignment horizontal="center" vertical="center"/>
    </xf>
    <xf numFmtId="0" fontId="9" fillId="0" borderId="2" xfId="0" applyFont="1" applyFill="1" applyBorder="1" applyAlignment="1">
      <alignment horizontal="left" vertical="center" wrapText="1"/>
    </xf>
    <xf numFmtId="0" fontId="9" fillId="0" borderId="2" xfId="2" applyFont="1" applyFill="1" applyBorder="1" applyAlignment="1">
      <alignment horizontal="left" vertical="center" wrapText="1"/>
    </xf>
    <xf numFmtId="0" fontId="27" fillId="0" borderId="2" xfId="0" applyFont="1" applyFill="1" applyBorder="1" applyAlignment="1">
      <alignment horizontal="left" vertical="center" wrapText="1"/>
    </xf>
    <xf numFmtId="0" fontId="9" fillId="0" borderId="9" xfId="0" applyFont="1" applyFill="1" applyBorder="1" applyAlignment="1">
      <alignment horizontal="left" vertical="center" wrapText="1"/>
    </xf>
    <xf numFmtId="0" fontId="7" fillId="0" borderId="6" xfId="2" applyFont="1" applyFill="1" applyBorder="1" applyAlignment="1">
      <alignment vertical="center" wrapText="1"/>
    </xf>
    <xf numFmtId="0" fontId="31" fillId="0" borderId="0" xfId="0" applyFont="1"/>
    <xf numFmtId="0" fontId="32" fillId="0" borderId="0" xfId="0" applyFont="1"/>
    <xf numFmtId="1" fontId="29" fillId="0" borderId="27" xfId="0" applyNumberFormat="1" applyFont="1" applyFill="1" applyBorder="1" applyAlignment="1">
      <alignment horizontal="center" wrapText="1"/>
    </xf>
    <xf numFmtId="9" fontId="29" fillId="0" borderId="27" xfId="3" applyFont="1" applyFill="1" applyBorder="1" applyAlignment="1">
      <alignment horizontal="center" vertical="center" wrapText="1"/>
    </xf>
    <xf numFmtId="9" fontId="29" fillId="0" borderId="27" xfId="0" applyNumberFormat="1" applyFont="1" applyFill="1" applyBorder="1" applyAlignment="1">
      <alignment horizontal="center" vertical="center" wrapText="1"/>
    </xf>
    <xf numFmtId="3" fontId="33" fillId="6" borderId="2" xfId="3" applyNumberFormat="1" applyFont="1" applyFill="1" applyBorder="1" applyAlignment="1">
      <alignment horizontal="center" vertical="center" wrapText="1"/>
    </xf>
    <xf numFmtId="3" fontId="33" fillId="6" borderId="3" xfId="3" applyNumberFormat="1" applyFont="1" applyFill="1" applyBorder="1" applyAlignment="1">
      <alignment horizontal="center" vertical="center" wrapText="1"/>
    </xf>
    <xf numFmtId="1" fontId="33" fillId="8" borderId="32" xfId="0" applyNumberFormat="1" applyFont="1" applyFill="1" applyBorder="1" applyAlignment="1">
      <alignment horizontal="center" vertical="center"/>
    </xf>
    <xf numFmtId="1" fontId="33" fillId="8" borderId="7" xfId="0" applyNumberFormat="1" applyFont="1" applyFill="1" applyBorder="1" applyAlignment="1">
      <alignment horizontal="center" vertical="center"/>
    </xf>
    <xf numFmtId="0" fontId="33" fillId="8" borderId="32" xfId="0" applyFont="1" applyFill="1" applyBorder="1" applyAlignment="1">
      <alignment horizontal="center" vertical="center" wrapText="1"/>
    </xf>
    <xf numFmtId="0" fontId="33" fillId="8" borderId="7" xfId="0" applyFont="1" applyFill="1" applyBorder="1" applyAlignment="1">
      <alignment horizontal="center" vertical="center" wrapText="1"/>
    </xf>
    <xf numFmtId="0" fontId="6" fillId="0" borderId="0" xfId="0" applyFont="1"/>
    <xf numFmtId="0" fontId="8" fillId="9" borderId="52" xfId="1" applyFont="1" applyFill="1" applyBorder="1" applyAlignment="1">
      <alignment horizontal="left" vertical="center" wrapText="1"/>
    </xf>
    <xf numFmtId="0" fontId="33" fillId="9" borderId="52" xfId="0" applyFont="1" applyFill="1" applyBorder="1" applyAlignment="1">
      <alignment horizontal="center" vertical="center"/>
    </xf>
    <xf numFmtId="0" fontId="8" fillId="9" borderId="8" xfId="1" applyFont="1" applyFill="1" applyBorder="1" applyAlignment="1">
      <alignment horizontal="left" vertical="center" wrapText="1"/>
    </xf>
    <xf numFmtId="0" fontId="33" fillId="9" borderId="8" xfId="0" applyFont="1" applyFill="1" applyBorder="1" applyAlignment="1">
      <alignment horizontal="center" vertical="center"/>
    </xf>
    <xf numFmtId="0" fontId="33" fillId="10" borderId="47" xfId="0" applyFont="1" applyFill="1" applyBorder="1" applyAlignment="1">
      <alignment horizontal="center" vertical="center"/>
    </xf>
    <xf numFmtId="0" fontId="8" fillId="10" borderId="47" xfId="1" applyFont="1" applyFill="1" applyBorder="1" applyAlignment="1">
      <alignment horizontal="left" vertical="center" wrapText="1"/>
    </xf>
    <xf numFmtId="0" fontId="8" fillId="10" borderId="7" xfId="1" applyFont="1" applyFill="1" applyBorder="1" applyAlignment="1">
      <alignment horizontal="left" vertical="center" wrapText="1"/>
    </xf>
    <xf numFmtId="0" fontId="33" fillId="10" borderId="7" xfId="0" applyFont="1" applyFill="1" applyBorder="1" applyAlignment="1">
      <alignment horizontal="center" vertical="center"/>
    </xf>
    <xf numFmtId="0" fontId="8" fillId="10" borderId="32" xfId="1" applyFont="1" applyFill="1" applyBorder="1" applyAlignment="1">
      <alignment horizontal="left" vertical="center" wrapText="1"/>
    </xf>
    <xf numFmtId="0" fontId="33" fillId="10" borderId="32" xfId="0" applyFont="1" applyFill="1" applyBorder="1" applyAlignment="1">
      <alignment horizontal="center" vertical="center"/>
    </xf>
    <xf numFmtId="0" fontId="8" fillId="10" borderId="51" xfId="1" applyFont="1" applyFill="1" applyBorder="1" applyAlignment="1">
      <alignment horizontal="left" vertical="center" wrapText="1"/>
    </xf>
    <xf numFmtId="0" fontId="33" fillId="10" borderId="51" xfId="0" applyFont="1" applyFill="1" applyBorder="1" applyAlignment="1">
      <alignment horizontal="center" vertical="center"/>
    </xf>
    <xf numFmtId="0" fontId="11" fillId="10" borderId="6" xfId="0" applyFont="1" applyFill="1" applyBorder="1" applyAlignment="1">
      <alignment horizontal="left" vertical="center" wrapText="1"/>
    </xf>
    <xf numFmtId="14" fontId="9" fillId="10" borderId="6" xfId="2" applyNumberFormat="1" applyFont="1" applyFill="1" applyBorder="1" applyAlignment="1">
      <alignment horizontal="center" vertical="center" wrapText="1"/>
    </xf>
    <xf numFmtId="0" fontId="6" fillId="10" borderId="13" xfId="2" applyFont="1" applyFill="1" applyBorder="1" applyAlignment="1">
      <alignment horizontal="left" vertical="center" wrapText="1"/>
    </xf>
    <xf numFmtId="0" fontId="11" fillId="10" borderId="6" xfId="2" applyFont="1" applyFill="1" applyBorder="1" applyAlignment="1">
      <alignment vertical="center" wrapText="1"/>
    </xf>
    <xf numFmtId="0" fontId="27" fillId="10" borderId="6" xfId="2" applyFont="1" applyFill="1" applyBorder="1" applyAlignment="1">
      <alignment vertical="center" wrapText="1"/>
    </xf>
    <xf numFmtId="9" fontId="33" fillId="10" borderId="6" xfId="0" applyNumberFormat="1" applyFont="1" applyFill="1" applyBorder="1" applyAlignment="1">
      <alignment horizontal="center" vertical="center"/>
    </xf>
    <xf numFmtId="9" fontId="29" fillId="10" borderId="6" xfId="0" applyNumberFormat="1" applyFont="1" applyFill="1" applyBorder="1" applyAlignment="1">
      <alignment horizontal="center" vertical="center"/>
    </xf>
    <xf numFmtId="9" fontId="29" fillId="10" borderId="6" xfId="3" applyFont="1" applyFill="1" applyBorder="1" applyAlignment="1">
      <alignment horizontal="center" vertical="center"/>
    </xf>
    <xf numFmtId="0" fontId="11" fillId="10" borderId="6" xfId="0" applyFont="1" applyFill="1" applyBorder="1" applyAlignment="1">
      <alignment horizontal="center" vertical="center"/>
    </xf>
    <xf numFmtId="9" fontId="8" fillId="10" borderId="6" xfId="0" applyNumberFormat="1" applyFont="1" applyFill="1" applyBorder="1" applyAlignment="1">
      <alignment horizontal="center" vertical="center"/>
    </xf>
    <xf numFmtId="10" fontId="8" fillId="10" borderId="6" xfId="3" applyNumberFormat="1" applyFont="1" applyFill="1" applyBorder="1" applyAlignment="1">
      <alignment horizontal="center" vertical="center"/>
    </xf>
    <xf numFmtId="0" fontId="11" fillId="9" borderId="6" xfId="2" applyFont="1" applyFill="1" applyBorder="1" applyAlignment="1">
      <alignment vertical="center" wrapText="1"/>
    </xf>
    <xf numFmtId="9" fontId="29" fillId="9" borderId="6" xfId="0" applyNumberFormat="1" applyFont="1" applyFill="1" applyBorder="1" applyAlignment="1">
      <alignment horizontal="center" vertical="center"/>
    </xf>
    <xf numFmtId="9" fontId="29" fillId="9" borderId="6" xfId="3" applyFont="1" applyFill="1" applyBorder="1" applyAlignment="1">
      <alignment horizontal="center" vertical="center"/>
    </xf>
    <xf numFmtId="0" fontId="11" fillId="9" borderId="6" xfId="0" applyFont="1" applyFill="1" applyBorder="1" applyAlignment="1">
      <alignment horizontal="center" vertical="center"/>
    </xf>
    <xf numFmtId="9" fontId="8" fillId="9" borderId="6" xfId="0" applyNumberFormat="1" applyFont="1" applyFill="1" applyBorder="1" applyAlignment="1">
      <alignment horizontal="center" vertical="center"/>
    </xf>
    <xf numFmtId="10" fontId="8" fillId="9" borderId="6" xfId="3" applyNumberFormat="1" applyFont="1" applyFill="1" applyBorder="1" applyAlignment="1">
      <alignment horizontal="center" vertical="center"/>
    </xf>
    <xf numFmtId="0" fontId="11" fillId="9" borderId="6" xfId="0" applyFont="1" applyFill="1" applyBorder="1" applyAlignment="1">
      <alignment horizontal="left" vertical="center" wrapText="1"/>
    </xf>
    <xf numFmtId="14" fontId="11" fillId="9" borderId="6" xfId="2" applyNumberFormat="1" applyFont="1" applyFill="1" applyBorder="1" applyAlignment="1">
      <alignment horizontal="center" vertical="center" wrapText="1"/>
    </xf>
    <xf numFmtId="0" fontId="8" fillId="9" borderId="13" xfId="2" applyFont="1" applyFill="1" applyBorder="1" applyAlignment="1">
      <alignment horizontal="left" vertical="center" wrapText="1"/>
    </xf>
    <xf numFmtId="0" fontId="6" fillId="0" borderId="14" xfId="0" applyFont="1" applyFill="1" applyBorder="1" applyAlignment="1">
      <alignment horizontal="left" vertical="center" wrapText="1"/>
    </xf>
    <xf numFmtId="0" fontId="9" fillId="10" borderId="5" xfId="0" applyFont="1" applyFill="1" applyBorder="1" applyAlignment="1">
      <alignment horizontal="left" vertical="center" wrapText="1"/>
    </xf>
    <xf numFmtId="14" fontId="9" fillId="10" borderId="5" xfId="0" applyNumberFormat="1" applyFont="1" applyFill="1" applyBorder="1" applyAlignment="1">
      <alignment horizontal="left" vertical="center" wrapText="1"/>
    </xf>
    <xf numFmtId="0" fontId="6" fillId="10" borderId="14" xfId="0" applyFont="1" applyFill="1" applyBorder="1" applyAlignment="1">
      <alignment horizontal="left" vertical="center" wrapText="1"/>
    </xf>
    <xf numFmtId="0" fontId="27" fillId="10" borderId="5" xfId="0" applyFont="1" applyFill="1" applyBorder="1" applyAlignment="1">
      <alignment horizontal="left" vertical="center" wrapText="1"/>
    </xf>
    <xf numFmtId="9" fontId="29" fillId="10" borderId="5" xfId="3" applyFont="1" applyFill="1" applyBorder="1" applyAlignment="1">
      <alignment horizontal="center" vertical="center" wrapText="1"/>
    </xf>
    <xf numFmtId="0" fontId="6" fillId="9" borderId="9" xfId="2" applyFont="1" applyFill="1" applyBorder="1" applyAlignment="1">
      <alignment horizontal="left" vertical="center" wrapText="1"/>
    </xf>
    <xf numFmtId="3" fontId="6" fillId="9" borderId="9" xfId="3" applyNumberFormat="1" applyFont="1" applyFill="1" applyBorder="1" applyAlignment="1">
      <alignment horizontal="center" vertical="center" wrapText="1"/>
    </xf>
    <xf numFmtId="0" fontId="6" fillId="9" borderId="2" xfId="2" applyFont="1" applyFill="1" applyBorder="1" applyAlignment="1">
      <alignment horizontal="left" vertical="center" wrapText="1"/>
    </xf>
    <xf numFmtId="3" fontId="6" fillId="9" borderId="2" xfId="3" applyNumberFormat="1" applyFont="1" applyFill="1" applyBorder="1" applyAlignment="1">
      <alignment horizontal="center" vertical="center" wrapText="1"/>
    </xf>
    <xf numFmtId="0" fontId="9" fillId="9" borderId="2" xfId="0" applyFont="1" applyFill="1" applyBorder="1" applyAlignment="1">
      <alignment horizontal="left" vertical="center" wrapText="1"/>
    </xf>
    <xf numFmtId="14" fontId="9" fillId="9" borderId="2" xfId="0" applyNumberFormat="1" applyFont="1" applyFill="1" applyBorder="1" applyAlignment="1">
      <alignment horizontal="left" vertical="center" wrapText="1"/>
    </xf>
    <xf numFmtId="0" fontId="9" fillId="9" borderId="14" xfId="0" applyFont="1" applyFill="1" applyBorder="1" applyAlignment="1">
      <alignment horizontal="left" vertical="center" wrapText="1"/>
    </xf>
    <xf numFmtId="0" fontId="7" fillId="9" borderId="2" xfId="0" applyFont="1" applyFill="1" applyBorder="1" applyAlignment="1">
      <alignment horizontal="left" vertical="center" wrapText="1"/>
    </xf>
    <xf numFmtId="0" fontId="27" fillId="9" borderId="2" xfId="0" applyFont="1" applyFill="1" applyBorder="1" applyAlignment="1">
      <alignment horizontal="left" vertical="center" wrapText="1"/>
    </xf>
    <xf numFmtId="0" fontId="9" fillId="10" borderId="3" xfId="0" applyFont="1" applyFill="1" applyBorder="1" applyAlignment="1">
      <alignment horizontal="left" vertical="center" wrapText="1"/>
    </xf>
    <xf numFmtId="14" fontId="9" fillId="10" borderId="3" xfId="0" applyNumberFormat="1" applyFont="1" applyFill="1" applyBorder="1" applyAlignment="1">
      <alignment horizontal="left" vertical="center" wrapText="1"/>
    </xf>
    <xf numFmtId="0" fontId="6" fillId="10" borderId="16" xfId="0" applyFont="1" applyFill="1" applyBorder="1" applyAlignment="1">
      <alignment horizontal="left" vertical="center" wrapText="1"/>
    </xf>
    <xf numFmtId="0" fontId="7" fillId="10" borderId="3" xfId="0" applyFont="1" applyFill="1" applyBorder="1" applyAlignment="1">
      <alignment horizontal="left" vertical="center" wrapText="1"/>
    </xf>
    <xf numFmtId="0" fontId="27" fillId="10" borderId="3" xfId="0" applyFont="1" applyFill="1" applyBorder="1" applyAlignment="1">
      <alignment horizontal="left" vertical="center" wrapText="1"/>
    </xf>
    <xf numFmtId="9" fontId="29" fillId="10" borderId="3" xfId="3" applyFont="1" applyFill="1" applyBorder="1" applyAlignment="1">
      <alignment horizontal="center" vertical="center" wrapText="1"/>
    </xf>
    <xf numFmtId="0" fontId="9" fillId="9" borderId="5" xfId="0" applyFont="1" applyFill="1" applyBorder="1" applyAlignment="1">
      <alignment horizontal="left" vertical="center" wrapText="1"/>
    </xf>
    <xf numFmtId="3" fontId="33" fillId="9" borderId="5" xfId="3" applyNumberFormat="1" applyFont="1" applyFill="1" applyBorder="1" applyAlignment="1">
      <alignment horizontal="center" vertical="center" wrapText="1"/>
    </xf>
    <xf numFmtId="0" fontId="9" fillId="9" borderId="3" xfId="0" applyFont="1" applyFill="1" applyBorder="1" applyAlignment="1">
      <alignment horizontal="left" vertical="center" wrapText="1"/>
    </xf>
    <xf numFmtId="3" fontId="33" fillId="9" borderId="3" xfId="3"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28" fillId="9" borderId="47" xfId="1" applyFont="1" applyFill="1" applyBorder="1" applyAlignment="1">
      <alignment horizontal="left" vertical="center" wrapText="1"/>
    </xf>
    <xf numFmtId="0" fontId="6" fillId="9" borderId="47" xfId="0" applyFont="1" applyFill="1" applyBorder="1" applyAlignment="1">
      <alignment horizontal="center" vertical="center"/>
    </xf>
    <xf numFmtId="0" fontId="6" fillId="9" borderId="4" xfId="1" applyFont="1" applyFill="1" applyBorder="1" applyAlignment="1">
      <alignment horizontal="left" vertical="center" wrapText="1"/>
    </xf>
    <xf numFmtId="0" fontId="6" fillId="9" borderId="4" xfId="0" applyFont="1" applyFill="1" applyBorder="1" applyAlignment="1">
      <alignment horizontal="center" vertical="center"/>
    </xf>
    <xf numFmtId="0" fontId="28" fillId="9" borderId="32" xfId="1" applyFont="1" applyFill="1" applyBorder="1" applyAlignment="1">
      <alignment horizontal="left" vertical="center" wrapText="1"/>
    </xf>
    <xf numFmtId="0" fontId="6" fillId="9" borderId="32" xfId="0" applyFont="1" applyFill="1" applyBorder="1" applyAlignment="1">
      <alignment horizontal="center" vertical="center" wrapText="1"/>
    </xf>
    <xf numFmtId="0" fontId="6" fillId="9" borderId="5" xfId="1" applyFont="1" applyFill="1" applyBorder="1" applyAlignment="1">
      <alignment horizontal="center" vertical="center" wrapText="1"/>
    </xf>
    <xf numFmtId="0" fontId="6" fillId="9" borderId="5" xfId="0" applyFont="1" applyFill="1" applyBorder="1" applyAlignment="1">
      <alignment horizontal="center" vertical="center" wrapText="1"/>
    </xf>
    <xf numFmtId="0" fontId="19" fillId="10" borderId="12" xfId="0" applyFont="1" applyFill="1" applyBorder="1" applyAlignment="1">
      <alignment horizontal="left" vertical="center" wrapText="1"/>
    </xf>
    <xf numFmtId="0" fontId="10" fillId="9" borderId="47" xfId="2" applyFont="1" applyFill="1" applyBorder="1" applyAlignment="1">
      <alignment vertical="center" wrapText="1"/>
    </xf>
    <xf numFmtId="0" fontId="10" fillId="9" borderId="7" xfId="2" applyFont="1" applyFill="1" applyBorder="1" applyAlignment="1">
      <alignment vertical="center" wrapText="1"/>
    </xf>
    <xf numFmtId="0" fontId="6" fillId="9" borderId="32" xfId="2" applyFont="1" applyFill="1" applyBorder="1" applyAlignment="1">
      <alignment vertical="center" wrapText="1"/>
    </xf>
    <xf numFmtId="3" fontId="6" fillId="9" borderId="32" xfId="3" applyNumberFormat="1" applyFont="1" applyFill="1" applyBorder="1" applyAlignment="1">
      <alignment horizontal="center" vertical="center" wrapText="1"/>
    </xf>
    <xf numFmtId="0" fontId="6" fillId="9" borderId="9" xfId="0" applyFont="1" applyFill="1" applyBorder="1" applyAlignment="1">
      <alignment horizontal="left" vertical="center" wrapText="1"/>
    </xf>
    <xf numFmtId="0" fontId="6" fillId="9" borderId="7" xfId="2" applyFont="1" applyFill="1" applyBorder="1" applyAlignment="1">
      <alignment vertical="center" wrapText="1"/>
    </xf>
    <xf numFmtId="3" fontId="6" fillId="9" borderId="7" xfId="3" applyNumberFormat="1" applyFont="1" applyFill="1" applyBorder="1" applyAlignment="1">
      <alignment horizontal="center" vertical="center" wrapText="1"/>
    </xf>
    <xf numFmtId="0" fontId="6" fillId="9" borderId="3" xfId="0" applyFont="1" applyFill="1" applyBorder="1" applyAlignment="1">
      <alignment horizontal="left" vertical="center" wrapText="1"/>
    </xf>
    <xf numFmtId="9" fontId="6" fillId="9" borderId="2" xfId="3" applyFont="1" applyFill="1" applyBorder="1" applyAlignment="1">
      <alignment horizontal="center" vertical="center" wrapText="1"/>
    </xf>
    <xf numFmtId="0" fontId="9" fillId="9" borderId="5" xfId="2" applyFont="1" applyFill="1" applyBorder="1" applyAlignment="1">
      <alignment vertical="center" wrapText="1"/>
    </xf>
    <xf numFmtId="14" fontId="9" fillId="9" borderId="5" xfId="2" applyNumberFormat="1" applyFont="1" applyFill="1" applyBorder="1" applyAlignment="1">
      <alignment horizontal="center" vertical="center" wrapText="1"/>
    </xf>
    <xf numFmtId="0" fontId="6" fillId="9" borderId="14" xfId="2" applyFont="1" applyFill="1" applyBorder="1" applyAlignment="1">
      <alignment horizontal="left" vertical="center" wrapText="1"/>
    </xf>
    <xf numFmtId="9" fontId="6" fillId="9" borderId="9" xfId="0" applyNumberFormat="1" applyFont="1" applyFill="1" applyBorder="1" applyAlignment="1">
      <alignment horizontal="center" vertical="center"/>
    </xf>
    <xf numFmtId="9" fontId="6" fillId="9" borderId="9" xfId="3" applyFont="1" applyFill="1" applyBorder="1" applyAlignment="1">
      <alignment horizontal="center" vertical="center"/>
    </xf>
    <xf numFmtId="3" fontId="6" fillId="9" borderId="47" xfId="3" applyNumberFormat="1" applyFont="1" applyFill="1" applyBorder="1" applyAlignment="1">
      <alignment horizontal="center" vertical="center" wrapText="1"/>
    </xf>
    <xf numFmtId="0" fontId="19" fillId="0" borderId="37" xfId="0" applyFont="1" applyFill="1" applyBorder="1" applyAlignment="1">
      <alignment vertical="center" wrapText="1"/>
    </xf>
    <xf numFmtId="0" fontId="6" fillId="0" borderId="3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7" xfId="0" applyFont="1" applyFill="1" applyBorder="1" applyAlignment="1">
      <alignment horizontal="center" vertical="center"/>
    </xf>
    <xf numFmtId="0" fontId="6" fillId="0" borderId="4" xfId="1" applyFont="1" applyFill="1" applyBorder="1" applyAlignment="1">
      <alignment horizontal="left" vertical="center" wrapText="1"/>
    </xf>
    <xf numFmtId="0" fontId="6" fillId="0" borderId="4" xfId="0" applyFont="1" applyFill="1" applyBorder="1" applyAlignment="1">
      <alignment horizontal="center" vertical="center"/>
    </xf>
    <xf numFmtId="0" fontId="6" fillId="0" borderId="52" xfId="1" applyFont="1" applyFill="1" applyBorder="1" applyAlignment="1">
      <alignment horizontal="left" vertical="center" wrapText="1"/>
    </xf>
    <xf numFmtId="0" fontId="6" fillId="0" borderId="52" xfId="0" applyFont="1" applyFill="1" applyBorder="1" applyAlignment="1">
      <alignment horizontal="center" vertical="center"/>
    </xf>
    <xf numFmtId="0" fontId="6" fillId="0" borderId="8" xfId="1" applyFont="1" applyFill="1" applyBorder="1" applyAlignment="1">
      <alignment horizontal="left" vertical="center" wrapText="1"/>
    </xf>
    <xf numFmtId="0" fontId="6" fillId="0" borderId="8" xfId="0" applyFont="1" applyFill="1" applyBorder="1" applyAlignment="1">
      <alignment horizontal="center" vertical="center"/>
    </xf>
    <xf numFmtId="0" fontId="7" fillId="2" borderId="6" xfId="2" applyFont="1" applyFill="1" applyBorder="1" applyAlignment="1">
      <alignment vertical="center" wrapText="1"/>
    </xf>
    <xf numFmtId="0" fontId="11" fillId="2" borderId="6" xfId="0" applyFont="1" applyFill="1" applyBorder="1" applyAlignment="1">
      <alignment horizontal="center" vertical="center"/>
    </xf>
    <xf numFmtId="9" fontId="6" fillId="2" borderId="9" xfId="0" applyNumberFormat="1" applyFont="1" applyFill="1" applyBorder="1" applyAlignment="1">
      <alignment horizontal="center" vertical="center"/>
    </xf>
    <xf numFmtId="9" fontId="6" fillId="2" borderId="9" xfId="3" applyFont="1" applyFill="1" applyBorder="1" applyAlignment="1">
      <alignment horizontal="center" vertical="center"/>
    </xf>
    <xf numFmtId="0" fontId="9" fillId="2" borderId="5" xfId="0" applyFont="1" applyFill="1" applyBorder="1" applyAlignment="1">
      <alignment horizontal="left" vertical="center" wrapText="1"/>
    </xf>
    <xf numFmtId="3" fontId="6" fillId="2" borderId="47" xfId="3" applyNumberFormat="1" applyFont="1" applyFill="1" applyBorder="1" applyAlignment="1">
      <alignment horizontal="center" vertical="center" wrapText="1"/>
    </xf>
    <xf numFmtId="0" fontId="29" fillId="2" borderId="5" xfId="0" applyFont="1" applyFill="1" applyBorder="1" applyAlignment="1">
      <alignment horizontal="left" vertical="center" wrapText="1"/>
    </xf>
    <xf numFmtId="3" fontId="6" fillId="2" borderId="7" xfId="3" applyNumberFormat="1" applyFont="1" applyFill="1" applyBorder="1" applyAlignment="1">
      <alignment horizontal="center" vertical="center" wrapText="1"/>
    </xf>
    <xf numFmtId="0" fontId="29" fillId="2" borderId="3" xfId="0" applyFont="1" applyFill="1" applyBorder="1" applyAlignment="1">
      <alignment horizontal="left" vertical="center" wrapText="1"/>
    </xf>
    <xf numFmtId="0" fontId="6" fillId="2" borderId="32" xfId="2" applyFont="1" applyFill="1" applyBorder="1" applyAlignment="1">
      <alignment vertical="center" wrapText="1"/>
    </xf>
    <xf numFmtId="3" fontId="6" fillId="2" borderId="32" xfId="3" applyNumberFormat="1" applyFont="1" applyFill="1" applyBorder="1" applyAlignment="1">
      <alignment horizontal="center" vertical="center" wrapText="1"/>
    </xf>
    <xf numFmtId="0" fontId="6" fillId="2" borderId="9" xfId="0" applyFont="1" applyFill="1" applyBorder="1" applyAlignment="1">
      <alignment horizontal="left" vertical="center" wrapText="1"/>
    </xf>
    <xf numFmtId="0" fontId="6" fillId="2" borderId="7" xfId="2" applyFont="1" applyFill="1" applyBorder="1" applyAlignment="1">
      <alignment vertical="center" wrapText="1"/>
    </xf>
    <xf numFmtId="0" fontId="6" fillId="2" borderId="3" xfId="0" applyFont="1" applyFill="1" applyBorder="1" applyAlignment="1">
      <alignment horizontal="left" vertical="center" wrapText="1"/>
    </xf>
    <xf numFmtId="9" fontId="6" fillId="2" borderId="6" xfId="0" applyNumberFormat="1" applyFont="1" applyFill="1" applyBorder="1" applyAlignment="1">
      <alignment horizontal="center" vertical="center"/>
    </xf>
    <xf numFmtId="9" fontId="6" fillId="2" borderId="6" xfId="3" applyFont="1" applyFill="1" applyBorder="1" applyAlignment="1">
      <alignment horizontal="center" vertical="center"/>
    </xf>
    <xf numFmtId="0" fontId="6" fillId="0" borderId="9" xfId="2" applyFont="1" applyFill="1" applyBorder="1" applyAlignment="1">
      <alignment horizontal="left" vertical="center" wrapText="1"/>
    </xf>
    <xf numFmtId="3" fontId="6" fillId="0" borderId="9" xfId="3" applyNumberFormat="1" applyFont="1" applyFill="1" applyBorder="1" applyAlignment="1">
      <alignment horizontal="center" vertical="center" wrapText="1"/>
    </xf>
    <xf numFmtId="0" fontId="6" fillId="0" borderId="2" xfId="2" applyFont="1" applyFill="1" applyBorder="1" applyAlignment="1">
      <alignment horizontal="left" vertical="center" wrapText="1"/>
    </xf>
    <xf numFmtId="3" fontId="6" fillId="0" borderId="2" xfId="3" applyNumberFormat="1" applyFont="1" applyFill="1" applyBorder="1" applyAlignment="1">
      <alignment horizontal="center" vertical="center" wrapText="1"/>
    </xf>
    <xf numFmtId="9" fontId="6" fillId="0" borderId="2" xfId="3"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5" xfId="0" applyFont="1" applyFill="1" applyBorder="1" applyAlignment="1">
      <alignment horizontal="left" vertical="center" wrapText="1"/>
    </xf>
    <xf numFmtId="3" fontId="6" fillId="0" borderId="5" xfId="3" applyNumberFormat="1" applyFont="1" applyFill="1" applyBorder="1" applyAlignment="1">
      <alignment horizontal="center" vertical="center" wrapText="1"/>
    </xf>
    <xf numFmtId="0" fontId="6" fillId="0" borderId="3" xfId="0" applyFont="1" applyFill="1" applyBorder="1" applyAlignment="1">
      <alignment horizontal="left" vertical="center" wrapText="1"/>
    </xf>
    <xf numFmtId="3" fontId="6" fillId="0" borderId="3" xfId="3" applyNumberFormat="1" applyFont="1" applyFill="1" applyBorder="1" applyAlignment="1">
      <alignment horizontal="center" vertical="center" wrapText="1"/>
    </xf>
    <xf numFmtId="14" fontId="6" fillId="0" borderId="2" xfId="0" applyNumberFormat="1" applyFont="1" applyFill="1" applyBorder="1" applyAlignment="1">
      <alignment horizontal="left" vertical="center" wrapText="1"/>
    </xf>
    <xf numFmtId="0" fontId="5" fillId="2" borderId="14" xfId="2" applyFont="1" applyFill="1" applyBorder="1" applyAlignment="1">
      <alignment horizontal="left" vertical="center" wrapText="1"/>
    </xf>
    <xf numFmtId="9" fontId="31" fillId="0" borderId="0" xfId="3" applyNumberFormat="1" applyFont="1"/>
    <xf numFmtId="9" fontId="32" fillId="0" borderId="0" xfId="3" applyNumberFormat="1" applyFont="1"/>
    <xf numFmtId="9" fontId="31" fillId="0" borderId="0" xfId="0" applyNumberFormat="1" applyFont="1"/>
    <xf numFmtId="9" fontId="32" fillId="0" borderId="0" xfId="0" applyNumberFormat="1" applyFont="1"/>
    <xf numFmtId="0" fontId="36" fillId="0" borderId="0" xfId="0" applyFont="1" applyBorder="1"/>
    <xf numFmtId="0" fontId="36" fillId="0" borderId="0" xfId="0" applyFont="1" applyAlignment="1">
      <alignment horizontal="left" vertical="center"/>
    </xf>
    <xf numFmtId="0" fontId="36" fillId="0" borderId="0" xfId="0" applyFont="1"/>
    <xf numFmtId="0" fontId="35" fillId="0" borderId="0" xfId="0" applyFont="1" applyAlignment="1">
      <alignment horizontal="left" vertical="center"/>
    </xf>
    <xf numFmtId="10" fontId="31" fillId="0" borderId="0" xfId="3" applyNumberFormat="1" applyFont="1"/>
    <xf numFmtId="15" fontId="20" fillId="0" borderId="0" xfId="0" applyNumberFormat="1" applyFont="1" applyAlignment="1">
      <alignment horizontal="left" vertical="center"/>
    </xf>
    <xf numFmtId="15" fontId="36" fillId="0" borderId="0" xfId="0" applyNumberFormat="1" applyFont="1" applyAlignment="1">
      <alignment horizontal="left" vertical="center"/>
    </xf>
    <xf numFmtId="15" fontId="16" fillId="0" borderId="0" xfId="0" applyNumberFormat="1" applyFont="1" applyAlignment="1">
      <alignment horizontal="left" vertical="center"/>
    </xf>
    <xf numFmtId="0" fontId="37" fillId="0" borderId="0" xfId="0" applyFont="1" applyBorder="1"/>
    <xf numFmtId="0" fontId="37" fillId="0" borderId="0" xfId="0" applyFont="1"/>
    <xf numFmtId="0" fontId="38" fillId="0" borderId="0" xfId="0" applyFont="1" applyBorder="1"/>
    <xf numFmtId="0" fontId="38" fillId="0" borderId="0" xfId="0" applyFont="1"/>
    <xf numFmtId="0" fontId="4" fillId="0" borderId="0" xfId="0" applyFont="1" applyBorder="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31" fillId="0" borderId="0" xfId="0" applyFont="1"/>
    <xf numFmtId="0" fontId="2" fillId="0" borderId="0" xfId="0" applyFont="1" applyBorder="1"/>
    <xf numFmtId="0" fontId="2" fillId="2" borderId="9" xfId="0" applyFont="1" applyFill="1" applyBorder="1" applyAlignment="1">
      <alignment horizontal="left" vertical="center"/>
    </xf>
    <xf numFmtId="0" fontId="39" fillId="0" borderId="9" xfId="0" applyFont="1" applyFill="1" applyBorder="1" applyAlignment="1" applyProtection="1">
      <alignment vertical="center" wrapText="1"/>
      <protection hidden="1"/>
    </xf>
    <xf numFmtId="0" fontId="2" fillId="0" borderId="9" xfId="2" applyFont="1" applyFill="1" applyBorder="1" applyAlignment="1">
      <alignment horizontal="left" vertical="center" wrapText="1"/>
    </xf>
    <xf numFmtId="0" fontId="2" fillId="2" borderId="9" xfId="2" applyFont="1" applyFill="1" applyBorder="1" applyAlignment="1">
      <alignment vertical="center" wrapText="1"/>
    </xf>
    <xf numFmtId="1" fontId="2" fillId="6" borderId="9" xfId="0" applyNumberFormat="1" applyFont="1" applyFill="1" applyBorder="1" applyAlignment="1">
      <alignment horizontal="center" vertical="center"/>
    </xf>
    <xf numFmtId="9" fontId="0" fillId="6" borderId="9" xfId="3" applyNumberFormat="1" applyFont="1" applyFill="1" applyBorder="1" applyAlignment="1">
      <alignment horizontal="center" vertical="center" wrapText="1"/>
    </xf>
    <xf numFmtId="9" fontId="0" fillId="6" borderId="9" xfId="0" applyNumberFormat="1" applyFont="1" applyFill="1" applyBorder="1" applyAlignment="1">
      <alignment horizontal="center" vertical="center" wrapText="1"/>
    </xf>
    <xf numFmtId="9" fontId="0" fillId="6" borderId="9" xfId="3" applyFont="1" applyFill="1" applyBorder="1" applyAlignment="1">
      <alignment horizontal="center" vertical="center" wrapText="1"/>
    </xf>
    <xf numFmtId="9" fontId="2" fillId="7" borderId="9" xfId="0" applyNumberFormat="1" applyFont="1" applyFill="1" applyBorder="1" applyAlignment="1">
      <alignment horizontal="center" vertical="center"/>
    </xf>
    <xf numFmtId="10" fontId="2" fillId="7" borderId="9" xfId="3" applyNumberFormat="1" applyFont="1" applyFill="1" applyBorder="1" applyAlignment="1">
      <alignment horizontal="center" vertical="center"/>
    </xf>
    <xf numFmtId="0" fontId="2" fillId="2" borderId="9" xfId="2" applyFont="1" applyFill="1" applyBorder="1" applyAlignment="1">
      <alignment horizontal="left" vertical="center" wrapText="1"/>
    </xf>
    <xf numFmtId="0" fontId="2" fillId="0" borderId="0" xfId="0" applyFont="1"/>
    <xf numFmtId="0" fontId="2" fillId="2" borderId="2" xfId="0" applyFont="1" applyFill="1" applyBorder="1" applyAlignment="1">
      <alignment horizontal="left" vertical="center"/>
    </xf>
    <xf numFmtId="0" fontId="39" fillId="0" borderId="2" xfId="0" applyFont="1" applyFill="1" applyBorder="1" applyAlignment="1" applyProtection="1">
      <alignment vertical="center" wrapText="1"/>
      <protection hidden="1"/>
    </xf>
    <xf numFmtId="0" fontId="2" fillId="0" borderId="2" xfId="2" applyFont="1" applyFill="1" applyBorder="1" applyAlignment="1">
      <alignment horizontal="left" vertical="center" wrapText="1"/>
    </xf>
    <xf numFmtId="0" fontId="2" fillId="2" borderId="2" xfId="2" applyFont="1" applyFill="1" applyBorder="1" applyAlignment="1">
      <alignment vertical="center" wrapText="1"/>
    </xf>
    <xf numFmtId="1" fontId="2" fillId="6" borderId="2" xfId="0" applyNumberFormat="1" applyFont="1" applyFill="1" applyBorder="1" applyAlignment="1">
      <alignment horizontal="center" vertical="center"/>
    </xf>
    <xf numFmtId="9" fontId="0" fillId="6" borderId="2" xfId="3" applyNumberFormat="1" applyFont="1" applyFill="1" applyBorder="1" applyAlignment="1">
      <alignment horizontal="center" vertical="center" wrapText="1"/>
    </xf>
    <xf numFmtId="9" fontId="0" fillId="6" borderId="2" xfId="0" applyNumberFormat="1" applyFont="1" applyFill="1" applyBorder="1" applyAlignment="1">
      <alignment horizontal="center" vertical="center" wrapText="1"/>
    </xf>
    <xf numFmtId="9" fontId="0" fillId="6" borderId="2" xfId="3" applyFont="1" applyFill="1" applyBorder="1" applyAlignment="1">
      <alignment horizontal="center" vertical="center" wrapText="1"/>
    </xf>
    <xf numFmtId="9" fontId="2" fillId="7" borderId="2" xfId="0" applyNumberFormat="1" applyFont="1" applyFill="1" applyBorder="1" applyAlignment="1">
      <alignment horizontal="center" vertical="center"/>
    </xf>
    <xf numFmtId="10" fontId="2" fillId="7" borderId="2" xfId="3" applyNumberFormat="1" applyFont="1" applyFill="1" applyBorder="1" applyAlignment="1">
      <alignment horizontal="center" vertical="center"/>
    </xf>
    <xf numFmtId="0" fontId="2" fillId="2" borderId="2" xfId="2" applyFont="1" applyFill="1" applyBorder="1" applyAlignment="1">
      <alignment horizontal="left" vertical="center" wrapText="1"/>
    </xf>
    <xf numFmtId="0" fontId="2" fillId="2" borderId="3" xfId="0" applyFont="1" applyFill="1" applyBorder="1" applyAlignment="1">
      <alignment horizontal="left" vertical="center"/>
    </xf>
    <xf numFmtId="0" fontId="39" fillId="0" borderId="3" xfId="0" applyFont="1" applyFill="1" applyBorder="1" applyAlignment="1" applyProtection="1">
      <alignment vertical="center" wrapText="1"/>
      <protection hidden="1"/>
    </xf>
    <xf numFmtId="0" fontId="2" fillId="2" borderId="3" xfId="2" applyFont="1" applyFill="1" applyBorder="1" applyAlignment="1">
      <alignment vertical="center" wrapText="1"/>
    </xf>
    <xf numFmtId="1" fontId="2" fillId="6" borderId="3" xfId="0" applyNumberFormat="1" applyFont="1" applyFill="1" applyBorder="1" applyAlignment="1">
      <alignment horizontal="center" vertical="center"/>
    </xf>
    <xf numFmtId="9" fontId="0" fillId="6" borderId="3" xfId="3" applyNumberFormat="1" applyFont="1" applyFill="1" applyBorder="1" applyAlignment="1">
      <alignment horizontal="center" vertical="center" wrapText="1"/>
    </xf>
    <xf numFmtId="9" fontId="0" fillId="6" borderId="3" xfId="0" applyNumberFormat="1" applyFont="1" applyFill="1" applyBorder="1" applyAlignment="1">
      <alignment horizontal="center" vertical="center" wrapText="1"/>
    </xf>
    <xf numFmtId="9" fontId="0" fillId="6" borderId="3" xfId="3" applyFont="1" applyFill="1" applyBorder="1" applyAlignment="1">
      <alignment horizontal="center" vertical="center" wrapText="1"/>
    </xf>
    <xf numFmtId="9" fontId="2" fillId="7" borderId="3" xfId="0" applyNumberFormat="1" applyFont="1" applyFill="1" applyBorder="1" applyAlignment="1">
      <alignment horizontal="center" vertical="center"/>
    </xf>
    <xf numFmtId="10" fontId="2" fillId="7" borderId="3" xfId="3" applyNumberFormat="1" applyFont="1" applyFill="1" applyBorder="1" applyAlignment="1">
      <alignment horizontal="center" vertical="center"/>
    </xf>
    <xf numFmtId="0" fontId="2" fillId="2" borderId="3" xfId="2" applyFont="1" applyFill="1" applyBorder="1" applyAlignment="1">
      <alignment horizontal="left" vertical="center" wrapText="1"/>
    </xf>
    <xf numFmtId="9" fontId="0" fillId="6" borderId="2" xfId="3" applyNumberFormat="1" applyFont="1" applyFill="1" applyBorder="1" applyAlignment="1">
      <alignment vertical="center" wrapText="1"/>
    </xf>
    <xf numFmtId="9" fontId="0" fillId="6" borderId="2" xfId="0" applyNumberFormat="1" applyFont="1" applyFill="1" applyBorder="1" applyAlignment="1">
      <alignment vertical="center" wrapText="1"/>
    </xf>
    <xf numFmtId="9" fontId="0" fillId="6" borderId="2" xfId="3" applyFont="1" applyFill="1" applyBorder="1" applyAlignment="1">
      <alignment vertical="center" wrapText="1"/>
    </xf>
    <xf numFmtId="9" fontId="2" fillId="7" borderId="2" xfId="0" applyNumberFormat="1" applyFont="1" applyFill="1" applyBorder="1" applyAlignment="1">
      <alignment vertical="center"/>
    </xf>
    <xf numFmtId="10" fontId="2" fillId="7" borderId="2" xfId="3" applyNumberFormat="1" applyFont="1" applyFill="1" applyBorder="1" applyAlignment="1">
      <alignment vertical="center"/>
    </xf>
    <xf numFmtId="0" fontId="2" fillId="2" borderId="5" xfId="2" applyFont="1" applyFill="1" applyBorder="1" applyAlignment="1">
      <alignment vertical="center" wrapText="1"/>
    </xf>
    <xf numFmtId="0" fontId="2" fillId="2" borderId="7" xfId="0" applyFont="1" applyFill="1" applyBorder="1" applyAlignment="1">
      <alignment horizontal="left" vertical="center"/>
    </xf>
    <xf numFmtId="0" fontId="2" fillId="2" borderId="7" xfId="2" applyFont="1" applyFill="1" applyBorder="1" applyAlignment="1">
      <alignment horizontal="left" vertical="center" wrapText="1"/>
    </xf>
    <xf numFmtId="0" fontId="2" fillId="0" borderId="7" xfId="2" applyFont="1" applyFill="1" applyBorder="1" applyAlignment="1">
      <alignment horizontal="left" vertical="center" wrapText="1"/>
    </xf>
    <xf numFmtId="0" fontId="2" fillId="2" borderId="7" xfId="2" applyFont="1" applyFill="1" applyBorder="1" applyAlignment="1">
      <alignment vertical="center" wrapText="1"/>
    </xf>
    <xf numFmtId="1" fontId="2" fillId="6" borderId="7" xfId="0" applyNumberFormat="1" applyFont="1" applyFill="1" applyBorder="1" applyAlignment="1">
      <alignment horizontal="center" vertical="center"/>
    </xf>
    <xf numFmtId="9" fontId="0" fillId="6" borderId="7" xfId="3" applyNumberFormat="1" applyFont="1" applyFill="1" applyBorder="1" applyAlignment="1">
      <alignment horizontal="center" vertical="center" wrapText="1"/>
    </xf>
    <xf numFmtId="9" fontId="0" fillId="6" borderId="7" xfId="0" applyNumberFormat="1" applyFont="1" applyFill="1" applyBorder="1" applyAlignment="1">
      <alignment horizontal="center" vertical="center" wrapText="1"/>
    </xf>
    <xf numFmtId="9" fontId="0" fillId="6" borderId="7" xfId="3" applyFont="1" applyFill="1" applyBorder="1" applyAlignment="1">
      <alignment horizontal="center" vertical="center" wrapText="1"/>
    </xf>
    <xf numFmtId="9" fontId="2" fillId="7" borderId="7" xfId="0" applyNumberFormat="1" applyFont="1" applyFill="1" applyBorder="1" applyAlignment="1">
      <alignment horizontal="center" vertical="center"/>
    </xf>
    <xf numFmtId="10" fontId="2" fillId="7" borderId="7" xfId="3" applyNumberFormat="1" applyFont="1" applyFill="1" applyBorder="1" applyAlignment="1">
      <alignment horizontal="center" vertical="center"/>
    </xf>
    <xf numFmtId="0" fontId="2" fillId="2" borderId="9" xfId="0" applyFont="1" applyFill="1" applyBorder="1" applyAlignment="1">
      <alignment horizontal="left" vertical="center" wrapText="1"/>
    </xf>
    <xf numFmtId="9" fontId="2" fillId="6" borderId="9" xfId="0" applyNumberFormat="1" applyFont="1" applyFill="1" applyBorder="1" applyAlignment="1">
      <alignment horizontal="center" vertical="center"/>
    </xf>
    <xf numFmtId="9" fontId="2" fillId="6" borderId="9" xfId="3" applyNumberFormat="1" applyFont="1" applyFill="1" applyBorder="1" applyAlignment="1">
      <alignment horizontal="center" vertical="center"/>
    </xf>
    <xf numFmtId="9" fontId="2" fillId="7" borderId="9" xfId="0" applyNumberFormat="1" applyFont="1" applyFill="1" applyBorder="1" applyAlignment="1">
      <alignment vertical="center" wrapText="1"/>
    </xf>
    <xf numFmtId="10" fontId="2" fillId="7" borderId="9" xfId="3" applyNumberFormat="1" applyFont="1" applyFill="1" applyBorder="1" applyAlignment="1">
      <alignment vertical="center" wrapText="1"/>
    </xf>
    <xf numFmtId="0" fontId="2" fillId="2" borderId="2" xfId="0" applyFont="1" applyFill="1" applyBorder="1" applyAlignment="1">
      <alignment horizontal="left" vertical="center" wrapText="1"/>
    </xf>
    <xf numFmtId="9" fontId="2" fillId="6" borderId="2" xfId="0" applyNumberFormat="1" applyFont="1" applyFill="1" applyBorder="1" applyAlignment="1">
      <alignment horizontal="center" vertical="center"/>
    </xf>
    <xf numFmtId="9" fontId="2" fillId="6" borderId="2" xfId="3" applyNumberFormat="1" applyFont="1" applyFill="1" applyBorder="1" applyAlignment="1">
      <alignment horizontal="center" vertical="center"/>
    </xf>
    <xf numFmtId="9" fontId="2" fillId="7" borderId="2" xfId="0" applyNumberFormat="1" applyFont="1" applyFill="1" applyBorder="1" applyAlignment="1">
      <alignment vertical="center" wrapText="1"/>
    </xf>
    <xf numFmtId="10" fontId="2" fillId="7" borderId="2" xfId="3" applyNumberFormat="1" applyFont="1" applyFill="1" applyBorder="1" applyAlignment="1">
      <alignment vertical="center" wrapText="1"/>
    </xf>
    <xf numFmtId="0" fontId="2" fillId="2" borderId="3" xfId="0" applyFont="1" applyFill="1" applyBorder="1" applyAlignment="1">
      <alignment horizontal="left" vertical="center" wrapText="1"/>
    </xf>
    <xf numFmtId="9" fontId="2" fillId="6" borderId="3" xfId="0" applyNumberFormat="1" applyFont="1" applyFill="1" applyBorder="1" applyAlignment="1">
      <alignment horizontal="center" vertical="center"/>
    </xf>
    <xf numFmtId="9" fontId="2" fillId="6" borderId="3" xfId="3" applyNumberFormat="1" applyFont="1" applyFill="1" applyBorder="1" applyAlignment="1">
      <alignment horizontal="center" vertical="center"/>
    </xf>
    <xf numFmtId="9" fontId="2" fillId="7" borderId="3" xfId="0" applyNumberFormat="1" applyFont="1" applyFill="1" applyBorder="1" applyAlignment="1">
      <alignment vertical="center" wrapText="1"/>
    </xf>
    <xf numFmtId="10" fontId="2" fillId="7" borderId="3" xfId="3" applyNumberFormat="1" applyFont="1" applyFill="1" applyBorder="1" applyAlignment="1">
      <alignment vertical="center" wrapText="1"/>
    </xf>
    <xf numFmtId="0" fontId="2" fillId="0" borderId="3" xfId="2" applyFont="1" applyFill="1" applyBorder="1" applyAlignment="1">
      <alignment horizontal="center" vertical="center" wrapText="1"/>
    </xf>
    <xf numFmtId="0" fontId="2" fillId="0" borderId="2" xfId="2" applyFont="1" applyFill="1" applyBorder="1" applyAlignment="1">
      <alignment horizontal="center" vertical="center" wrapText="1"/>
    </xf>
    <xf numFmtId="15" fontId="2" fillId="2" borderId="21" xfId="2" applyNumberFormat="1" applyFont="1" applyFill="1" applyBorder="1" applyAlignment="1">
      <alignment horizontal="left" vertical="center" wrapText="1"/>
    </xf>
    <xf numFmtId="15" fontId="2" fillId="2" borderId="17" xfId="2" applyNumberFormat="1" applyFont="1" applyFill="1" applyBorder="1" applyAlignment="1">
      <alignment horizontal="left" vertical="center" wrapText="1"/>
    </xf>
    <xf numFmtId="15" fontId="2" fillId="2" borderId="16" xfId="2" applyNumberFormat="1" applyFont="1" applyFill="1" applyBorder="1" applyAlignment="1">
      <alignment horizontal="left" vertical="center" wrapText="1"/>
    </xf>
    <xf numFmtId="0" fontId="2" fillId="2" borderId="32" xfId="2" applyFont="1" applyFill="1" applyBorder="1" applyAlignment="1">
      <alignment vertical="center" wrapText="1"/>
    </xf>
    <xf numFmtId="9" fontId="0" fillId="6" borderId="9" xfId="3" applyNumberFormat="1" applyFont="1" applyFill="1" applyBorder="1" applyAlignment="1">
      <alignment vertical="center" wrapText="1"/>
    </xf>
    <xf numFmtId="9" fontId="0" fillId="6" borderId="9" xfId="0" applyNumberFormat="1" applyFont="1" applyFill="1" applyBorder="1" applyAlignment="1">
      <alignment vertical="center" wrapText="1"/>
    </xf>
    <xf numFmtId="9" fontId="0" fillId="6" borderId="9" xfId="3" applyFont="1" applyFill="1" applyBorder="1" applyAlignment="1">
      <alignment vertical="center" wrapText="1"/>
    </xf>
    <xf numFmtId="9" fontId="2" fillId="7" borderId="9" xfId="0" applyNumberFormat="1" applyFont="1" applyFill="1" applyBorder="1" applyAlignment="1">
      <alignment vertical="center"/>
    </xf>
    <xf numFmtId="10" fontId="2" fillId="7" borderId="9" xfId="3" applyNumberFormat="1" applyFont="1" applyFill="1" applyBorder="1" applyAlignment="1">
      <alignment vertical="center"/>
    </xf>
    <xf numFmtId="15" fontId="2" fillId="2" borderId="19" xfId="2" applyNumberFormat="1" applyFont="1" applyFill="1" applyBorder="1" applyAlignment="1">
      <alignment horizontal="left" vertical="center" wrapText="1"/>
    </xf>
    <xf numFmtId="0" fontId="2" fillId="6" borderId="9" xfId="0" applyFont="1" applyFill="1" applyBorder="1" applyAlignment="1">
      <alignment horizontal="center" vertical="center" wrapText="1"/>
    </xf>
    <xf numFmtId="0" fontId="27" fillId="2" borderId="3" xfId="2" applyFont="1" applyFill="1" applyBorder="1" applyAlignment="1">
      <alignment horizontal="left" vertical="center" wrapText="1"/>
    </xf>
    <xf numFmtId="0" fontId="2" fillId="6" borderId="3" xfId="0" applyFont="1" applyFill="1" applyBorder="1" applyAlignment="1">
      <alignment horizontal="center" vertical="center" wrapText="1"/>
    </xf>
    <xf numFmtId="9" fontId="0" fillId="6" borderId="3" xfId="3" applyNumberFormat="1" applyFont="1" applyFill="1" applyBorder="1" applyAlignment="1">
      <alignment vertical="center" wrapText="1"/>
    </xf>
    <xf numFmtId="9" fontId="0" fillId="6" borderId="3" xfId="0" applyNumberFormat="1" applyFont="1" applyFill="1" applyBorder="1" applyAlignment="1">
      <alignment vertical="center" wrapText="1"/>
    </xf>
    <xf numFmtId="9" fontId="0" fillId="6" borderId="3" xfId="3" applyFont="1" applyFill="1" applyBorder="1" applyAlignment="1">
      <alignment vertical="center" wrapText="1"/>
    </xf>
    <xf numFmtId="0" fontId="27" fillId="2" borderId="2" xfId="2" applyFont="1" applyFill="1" applyBorder="1" applyAlignment="1">
      <alignment horizontal="left" vertical="center" wrapText="1"/>
    </xf>
    <xf numFmtId="0" fontId="2" fillId="6" borderId="2" xfId="0" applyFont="1" applyFill="1" applyBorder="1" applyAlignment="1">
      <alignment horizontal="center" vertical="center" wrapText="1"/>
    </xf>
    <xf numFmtId="15" fontId="28" fillId="2" borderId="16" xfId="0" applyNumberFormat="1" applyFont="1" applyFill="1" applyBorder="1" applyAlignment="1">
      <alignment horizontal="left" vertical="center" wrapText="1"/>
    </xf>
    <xf numFmtId="0" fontId="28" fillId="0" borderId="9" xfId="1" applyFont="1" applyFill="1" applyBorder="1" applyAlignment="1">
      <alignment horizontal="left" vertical="center" wrapText="1"/>
    </xf>
    <xf numFmtId="0" fontId="2" fillId="0" borderId="2" xfId="1" applyFont="1" applyFill="1" applyBorder="1" applyAlignment="1">
      <alignment horizontal="center" vertical="center" wrapText="1"/>
    </xf>
    <xf numFmtId="0" fontId="2" fillId="0" borderId="2" xfId="1" applyFont="1" applyFill="1" applyBorder="1" applyAlignment="1">
      <alignment horizontal="left" vertical="center" wrapText="1"/>
    </xf>
    <xf numFmtId="0" fontId="2" fillId="6" borderId="2" xfId="0" applyFont="1" applyFill="1" applyBorder="1" applyAlignment="1">
      <alignment horizontal="center" vertical="center"/>
    </xf>
    <xf numFmtId="9" fontId="2" fillId="6" borderId="2" xfId="3" applyNumberFormat="1" applyFont="1" applyFill="1" applyBorder="1" applyAlignment="1">
      <alignment vertical="center"/>
    </xf>
    <xf numFmtId="9" fontId="2" fillId="6" borderId="2" xfId="0" applyNumberFormat="1" applyFont="1" applyFill="1" applyBorder="1" applyAlignment="1">
      <alignment vertical="center"/>
    </xf>
    <xf numFmtId="9" fontId="2" fillId="6" borderId="2" xfId="3" applyFont="1" applyFill="1" applyBorder="1" applyAlignment="1">
      <alignment vertical="center"/>
    </xf>
    <xf numFmtId="0" fontId="28" fillId="0" borderId="2" xfId="1"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6" borderId="3" xfId="0" applyFont="1" applyFill="1" applyBorder="1" applyAlignment="1">
      <alignment horizontal="center" vertical="center"/>
    </xf>
    <xf numFmtId="9" fontId="2" fillId="6" borderId="3" xfId="3" applyNumberFormat="1" applyFont="1" applyFill="1" applyBorder="1" applyAlignment="1">
      <alignment vertical="center"/>
    </xf>
    <xf numFmtId="9" fontId="2" fillId="6" borderId="3" xfId="0" applyNumberFormat="1" applyFont="1" applyFill="1" applyBorder="1" applyAlignment="1">
      <alignment vertical="center"/>
    </xf>
    <xf numFmtId="9" fontId="2" fillId="6" borderId="3" xfId="3" applyFont="1" applyFill="1" applyBorder="1" applyAlignment="1">
      <alignment vertical="center"/>
    </xf>
    <xf numFmtId="0" fontId="2" fillId="0" borderId="9" xfId="1" applyFont="1" applyFill="1" applyBorder="1" applyAlignment="1">
      <alignment horizontal="left" vertical="center" wrapText="1"/>
    </xf>
    <xf numFmtId="0" fontId="2" fillId="6" borderId="9" xfId="0" applyFont="1" applyFill="1" applyBorder="1" applyAlignment="1">
      <alignment horizontal="center" vertical="center"/>
    </xf>
    <xf numFmtId="9" fontId="2" fillId="6" borderId="9" xfId="3" applyNumberFormat="1" applyFont="1" applyFill="1" applyBorder="1" applyAlignment="1">
      <alignment vertical="center"/>
    </xf>
    <xf numFmtId="9" fontId="2" fillId="6" borderId="9" xfId="0" applyNumberFormat="1" applyFont="1" applyFill="1" applyBorder="1" applyAlignment="1">
      <alignment vertical="center"/>
    </xf>
    <xf numFmtId="9" fontId="2" fillId="6" borderId="9" xfId="3" applyFont="1" applyFill="1" applyBorder="1" applyAlignment="1">
      <alignment vertical="center"/>
    </xf>
    <xf numFmtId="0" fontId="2" fillId="7" borderId="2" xfId="0" applyFont="1" applyFill="1" applyBorder="1" applyAlignment="1">
      <alignment vertical="center"/>
    </xf>
    <xf numFmtId="9" fontId="2" fillId="6" borderId="3" xfId="3" applyFont="1" applyFill="1" applyBorder="1" applyAlignment="1">
      <alignment horizontal="center" vertical="center"/>
    </xf>
    <xf numFmtId="0" fontId="2" fillId="7" borderId="3" xfId="0" applyFont="1" applyFill="1" applyBorder="1" applyAlignment="1">
      <alignment vertical="center"/>
    </xf>
    <xf numFmtId="10" fontId="2" fillId="7" borderId="3" xfId="3" applyNumberFormat="1" applyFont="1" applyFill="1" applyBorder="1" applyAlignment="1">
      <alignment vertical="center"/>
    </xf>
    <xf numFmtId="0" fontId="2" fillId="0" borderId="6" xfId="0" applyFont="1" applyFill="1" applyBorder="1" applyAlignment="1">
      <alignment horizontal="left" vertical="center" wrapText="1"/>
    </xf>
    <xf numFmtId="0" fontId="2" fillId="0" borderId="6" xfId="2" applyFont="1" applyFill="1" applyBorder="1" applyAlignment="1">
      <alignment vertical="center" wrapText="1"/>
    </xf>
    <xf numFmtId="9" fontId="2" fillId="6" borderId="6" xfId="0" applyNumberFormat="1" applyFont="1" applyFill="1" applyBorder="1" applyAlignment="1">
      <alignment horizontal="center" vertical="center"/>
    </xf>
    <xf numFmtId="9" fontId="2" fillId="6" borderId="6" xfId="3" applyNumberFormat="1" applyFont="1" applyFill="1" applyBorder="1" applyAlignment="1">
      <alignment horizontal="center" vertical="center"/>
    </xf>
    <xf numFmtId="9" fontId="2" fillId="6" borderId="6" xfId="3" applyFont="1" applyFill="1" applyBorder="1" applyAlignment="1">
      <alignment horizontal="center" vertical="center"/>
    </xf>
    <xf numFmtId="9" fontId="2" fillId="7" borderId="6" xfId="0" applyNumberFormat="1" applyFont="1" applyFill="1" applyBorder="1" applyAlignment="1">
      <alignment horizontal="center" vertical="center"/>
    </xf>
    <xf numFmtId="10" fontId="2" fillId="7" borderId="6" xfId="3" applyNumberFormat="1" applyFont="1" applyFill="1" applyBorder="1" applyAlignment="1">
      <alignment horizontal="center" vertical="center"/>
    </xf>
    <xf numFmtId="0" fontId="2" fillId="2" borderId="6"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27" fillId="0" borderId="6" xfId="2" applyFont="1" applyFill="1" applyBorder="1" applyAlignment="1">
      <alignment vertical="center" wrapText="1"/>
    </xf>
    <xf numFmtId="9" fontId="2" fillId="0" borderId="6" xfId="0" applyNumberFormat="1" applyFont="1" applyFill="1" applyBorder="1" applyAlignment="1">
      <alignment horizontal="center" vertical="center"/>
    </xf>
    <xf numFmtId="9" fontId="2" fillId="0" borderId="6" xfId="3" applyNumberFormat="1" applyFont="1" applyFill="1" applyBorder="1" applyAlignment="1">
      <alignment horizontal="center" vertical="center"/>
    </xf>
    <xf numFmtId="9" fontId="2" fillId="0" borderId="6" xfId="3" applyFont="1" applyFill="1" applyBorder="1" applyAlignment="1">
      <alignment horizontal="center" vertical="center"/>
    </xf>
    <xf numFmtId="10" fontId="2" fillId="0" borderId="6" xfId="3" applyNumberFormat="1"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9" xfId="2" applyFont="1" applyFill="1" applyBorder="1" applyAlignment="1">
      <alignment vertical="center" wrapText="1"/>
    </xf>
    <xf numFmtId="0" fontId="27" fillId="0" borderId="9" xfId="2" applyFont="1" applyFill="1" applyBorder="1" applyAlignment="1">
      <alignment vertical="center" wrapText="1"/>
    </xf>
    <xf numFmtId="9" fontId="2" fillId="0" borderId="9" xfId="0" applyNumberFormat="1" applyFont="1" applyFill="1" applyBorder="1" applyAlignment="1">
      <alignment horizontal="center" vertical="center"/>
    </xf>
    <xf numFmtId="9" fontId="2" fillId="0" borderId="9" xfId="3" applyNumberFormat="1" applyFont="1" applyFill="1" applyBorder="1" applyAlignment="1">
      <alignment horizontal="center" vertical="center"/>
    </xf>
    <xf numFmtId="9" fontId="2" fillId="0" borderId="9" xfId="3" applyFont="1" applyFill="1" applyBorder="1" applyAlignment="1">
      <alignment horizontal="center" vertical="center"/>
    </xf>
    <xf numFmtId="10" fontId="2" fillId="0" borderId="9" xfId="3" applyNumberFormat="1" applyFont="1" applyFill="1" applyBorder="1" applyAlignment="1">
      <alignment horizontal="center" vertical="center"/>
    </xf>
    <xf numFmtId="0" fontId="2" fillId="0" borderId="3" xfId="2" applyFont="1" applyFill="1" applyBorder="1" applyAlignment="1">
      <alignment vertical="center" wrapText="1"/>
    </xf>
    <xf numFmtId="0" fontId="27" fillId="0" borderId="3" xfId="2" applyFont="1" applyFill="1" applyBorder="1" applyAlignment="1">
      <alignment vertical="center" wrapText="1"/>
    </xf>
    <xf numFmtId="9" fontId="2" fillId="0" borderId="3" xfId="0" applyNumberFormat="1" applyFont="1" applyFill="1" applyBorder="1" applyAlignment="1">
      <alignment horizontal="center" vertical="center"/>
    </xf>
    <xf numFmtId="9" fontId="2" fillId="0" borderId="3" xfId="3" applyNumberFormat="1" applyFont="1" applyFill="1" applyBorder="1" applyAlignment="1">
      <alignment horizontal="center" vertical="center"/>
    </xf>
    <xf numFmtId="9" fontId="2" fillId="0" borderId="3" xfId="3" applyFont="1" applyFill="1" applyBorder="1" applyAlignment="1">
      <alignment horizontal="center" vertical="center"/>
    </xf>
    <xf numFmtId="10" fontId="2" fillId="0" borderId="3" xfId="3" applyNumberFormat="1" applyFont="1" applyFill="1" applyBorder="1" applyAlignment="1">
      <alignment horizontal="center" vertical="center"/>
    </xf>
    <xf numFmtId="0" fontId="2" fillId="2" borderId="6" xfId="2" applyFont="1" applyFill="1" applyBorder="1" applyAlignment="1">
      <alignment vertical="center" wrapText="1"/>
    </xf>
    <xf numFmtId="0" fontId="2" fillId="0" borderId="6" xfId="2" applyFont="1" applyFill="1" applyBorder="1" applyAlignment="1">
      <alignment horizontal="left" vertical="center" wrapText="1"/>
    </xf>
    <xf numFmtId="3" fontId="2" fillId="6" borderId="6" xfId="3" applyNumberFormat="1" applyFont="1" applyFill="1" applyBorder="1" applyAlignment="1">
      <alignment horizontal="center" vertical="center" wrapText="1"/>
    </xf>
    <xf numFmtId="9" fontId="2" fillId="6" borderId="6" xfId="3" applyNumberFormat="1" applyFont="1" applyFill="1" applyBorder="1" applyAlignment="1">
      <alignment vertical="center" wrapText="1"/>
    </xf>
    <xf numFmtId="9" fontId="2" fillId="6" borderId="6" xfId="0" applyNumberFormat="1" applyFont="1" applyFill="1" applyBorder="1" applyAlignment="1">
      <alignment vertical="center" wrapText="1"/>
    </xf>
    <xf numFmtId="9" fontId="2" fillId="6" borderId="6" xfId="3" applyFont="1" applyFill="1" applyBorder="1" applyAlignment="1">
      <alignment vertical="center" wrapText="1"/>
    </xf>
    <xf numFmtId="9" fontId="2" fillId="7" borderId="6" xfId="0" applyNumberFormat="1" applyFont="1" applyFill="1" applyBorder="1" applyAlignment="1">
      <alignment vertical="center"/>
    </xf>
    <xf numFmtId="10" fontId="2" fillId="7" borderId="6" xfId="3" applyNumberFormat="1" applyFont="1" applyFill="1" applyBorder="1" applyAlignment="1">
      <alignment vertical="center"/>
    </xf>
    <xf numFmtId="0" fontId="2" fillId="2" borderId="6" xfId="2" applyFont="1" applyFill="1" applyBorder="1" applyAlignment="1">
      <alignment horizontal="left" vertical="center" wrapText="1"/>
    </xf>
    <xf numFmtId="3" fontId="2" fillId="6" borderId="9" xfId="3" applyNumberFormat="1" applyFont="1" applyFill="1" applyBorder="1" applyAlignment="1">
      <alignment horizontal="center" vertical="center" wrapText="1"/>
    </xf>
    <xf numFmtId="9" fontId="2" fillId="6" borderId="9" xfId="3" applyNumberFormat="1" applyFont="1" applyFill="1" applyBorder="1" applyAlignment="1">
      <alignment horizontal="center" vertical="center" wrapText="1"/>
    </xf>
    <xf numFmtId="9" fontId="2" fillId="6" borderId="9" xfId="0" applyNumberFormat="1" applyFont="1" applyFill="1" applyBorder="1" applyAlignment="1">
      <alignment horizontal="center" vertical="center" wrapText="1"/>
    </xf>
    <xf numFmtId="9" fontId="2" fillId="6" borderId="9" xfId="3" applyFont="1" applyFill="1" applyBorder="1" applyAlignment="1">
      <alignment horizontal="center" vertical="center" wrapText="1"/>
    </xf>
    <xf numFmtId="0" fontId="28" fillId="0" borderId="9"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2" xfId="2" applyFont="1" applyFill="1" applyBorder="1" applyAlignment="1">
      <alignment vertical="center" wrapText="1"/>
    </xf>
    <xf numFmtId="3" fontId="2" fillId="6" borderId="2" xfId="3" applyNumberFormat="1" applyFont="1" applyFill="1" applyBorder="1" applyAlignment="1">
      <alignment horizontal="center" vertical="center" wrapText="1"/>
    </xf>
    <xf numFmtId="9" fontId="2" fillId="6" borderId="2" xfId="3" applyNumberFormat="1" applyFont="1" applyFill="1" applyBorder="1" applyAlignment="1">
      <alignment vertical="center" wrapText="1"/>
    </xf>
    <xf numFmtId="9" fontId="2" fillId="6" borderId="2" xfId="0" applyNumberFormat="1" applyFont="1" applyFill="1" applyBorder="1" applyAlignment="1">
      <alignment vertical="center" wrapText="1"/>
    </xf>
    <xf numFmtId="9" fontId="2" fillId="6" borderId="2" xfId="3" applyFont="1" applyFill="1" applyBorder="1" applyAlignment="1">
      <alignment vertical="center" wrapText="1"/>
    </xf>
    <xf numFmtId="9" fontId="2" fillId="0" borderId="6" xfId="3" applyFont="1" applyFill="1" applyBorder="1" applyAlignment="1">
      <alignment horizontal="center" vertical="center" wrapText="1"/>
    </xf>
    <xf numFmtId="9" fontId="2" fillId="0" borderId="6" xfId="3" applyNumberFormat="1" applyFont="1" applyFill="1" applyBorder="1" applyAlignment="1">
      <alignment horizontal="center" vertical="center" wrapText="1"/>
    </xf>
    <xf numFmtId="10" fontId="2" fillId="0" borderId="6" xfId="0" applyNumberFormat="1" applyFont="1" applyFill="1" applyBorder="1" applyAlignment="1">
      <alignment horizontal="center" vertical="center"/>
    </xf>
    <xf numFmtId="9" fontId="2" fillId="6" borderId="2" xfId="3" applyFont="1" applyFill="1" applyBorder="1" applyAlignment="1">
      <alignment horizontal="center" vertical="center" wrapText="1"/>
    </xf>
    <xf numFmtId="9" fontId="2" fillId="6" borderId="2" xfId="3" applyNumberFormat="1" applyFont="1" applyFill="1" applyBorder="1" applyAlignment="1">
      <alignment horizontal="center" vertical="center" wrapText="1"/>
    </xf>
    <xf numFmtId="10" fontId="2" fillId="7" borderId="2" xfId="0" applyNumberFormat="1" applyFont="1" applyFill="1" applyBorder="1" applyAlignment="1">
      <alignment vertical="center"/>
    </xf>
    <xf numFmtId="0" fontId="2" fillId="0" borderId="5" xfId="0" applyFont="1" applyFill="1" applyBorder="1" applyAlignment="1">
      <alignment horizontal="left" wrapText="1"/>
    </xf>
    <xf numFmtId="0" fontId="2" fillId="0" borderId="3" xfId="0" applyFont="1" applyFill="1" applyBorder="1" applyAlignment="1">
      <alignment horizontal="left" vertical="top" wrapText="1"/>
    </xf>
    <xf numFmtId="3" fontId="2" fillId="0" borderId="5" xfId="3" applyNumberFormat="1" applyFont="1" applyFill="1" applyBorder="1" applyAlignment="1">
      <alignment horizontal="center" vertical="center" wrapText="1"/>
    </xf>
    <xf numFmtId="9" fontId="2" fillId="0" borderId="5" xfId="3" applyNumberFormat="1" applyFont="1" applyFill="1" applyBorder="1" applyAlignment="1">
      <alignment vertical="center" wrapText="1"/>
    </xf>
    <xf numFmtId="9" fontId="2" fillId="0" borderId="5" xfId="0" applyNumberFormat="1" applyFont="1" applyFill="1" applyBorder="1" applyAlignment="1">
      <alignment vertical="center" wrapText="1"/>
    </xf>
    <xf numFmtId="9" fontId="2" fillId="0" borderId="5" xfId="3" applyFont="1" applyFill="1" applyBorder="1" applyAlignment="1">
      <alignment vertical="center" wrapText="1"/>
    </xf>
    <xf numFmtId="10" fontId="2" fillId="0" borderId="5" xfId="3" applyNumberFormat="1" applyFont="1" applyFill="1" applyBorder="1" applyAlignment="1">
      <alignment vertical="center" wrapText="1"/>
    </xf>
    <xf numFmtId="3" fontId="2" fillId="0" borderId="3" xfId="3" applyNumberFormat="1" applyFont="1" applyFill="1" applyBorder="1" applyAlignment="1">
      <alignment horizontal="center" vertical="center" wrapText="1"/>
    </xf>
    <xf numFmtId="9" fontId="2" fillId="0" borderId="3" xfId="3" applyNumberFormat="1" applyFont="1" applyFill="1" applyBorder="1" applyAlignment="1">
      <alignment vertical="center" wrapText="1"/>
    </xf>
    <xf numFmtId="9" fontId="2" fillId="0" borderId="3" xfId="0" applyNumberFormat="1" applyFont="1" applyFill="1" applyBorder="1" applyAlignment="1">
      <alignment vertical="center" wrapText="1"/>
    </xf>
    <xf numFmtId="9" fontId="2" fillId="0" borderId="3" xfId="3" applyFont="1" applyFill="1" applyBorder="1" applyAlignment="1">
      <alignment vertical="center" wrapText="1"/>
    </xf>
    <xf numFmtId="10" fontId="2" fillId="0" borderId="3" xfId="3" applyNumberFormat="1" applyFont="1" applyFill="1" applyBorder="1" applyAlignment="1">
      <alignment vertical="center" wrapText="1"/>
    </xf>
    <xf numFmtId="0" fontId="19" fillId="0" borderId="24" xfId="0" applyFont="1" applyBorder="1" applyAlignment="1">
      <alignment horizontal="left" vertical="center"/>
    </xf>
    <xf numFmtId="0" fontId="2" fillId="0" borderId="24" xfId="0" applyFont="1" applyBorder="1" applyAlignment="1">
      <alignment horizontal="left" vertical="center"/>
    </xf>
    <xf numFmtId="1" fontId="2" fillId="0" borderId="24" xfId="0" applyNumberFormat="1" applyFont="1" applyBorder="1" applyAlignment="1">
      <alignment horizontal="justify" wrapText="1"/>
    </xf>
    <xf numFmtId="0" fontId="2" fillId="0" borderId="24" xfId="0" applyFont="1" applyFill="1" applyBorder="1" applyAlignment="1">
      <alignment horizontal="left" vertical="center" wrapText="1"/>
    </xf>
    <xf numFmtId="3" fontId="2" fillId="6" borderId="24" xfId="3" applyNumberFormat="1" applyFont="1" applyFill="1" applyBorder="1" applyAlignment="1">
      <alignment horizontal="center" vertical="center" wrapText="1"/>
    </xf>
    <xf numFmtId="9" fontId="2" fillId="0" borderId="24" xfId="3" applyNumberFormat="1" applyFont="1" applyBorder="1"/>
    <xf numFmtId="9" fontId="2" fillId="0" borderId="24" xfId="0" applyNumberFormat="1" applyFont="1" applyBorder="1"/>
    <xf numFmtId="0" fontId="2" fillId="0" borderId="24" xfId="0" applyFont="1" applyBorder="1"/>
    <xf numFmtId="10" fontId="2" fillId="0" borderId="24" xfId="3" applyNumberFormat="1" applyFont="1" applyBorder="1"/>
    <xf numFmtId="0" fontId="2" fillId="0" borderId="24" xfId="0" applyFont="1" applyBorder="1" applyAlignment="1">
      <alignment horizontal="left" vertical="center" wrapText="1"/>
    </xf>
    <xf numFmtId="15" fontId="2" fillId="0" borderId="24" xfId="0" applyNumberFormat="1" applyFont="1" applyBorder="1" applyAlignment="1">
      <alignment horizontal="left" vertical="center"/>
    </xf>
    <xf numFmtId="0" fontId="26" fillId="11" borderId="10" xfId="0" applyFont="1" applyFill="1" applyBorder="1" applyAlignment="1">
      <alignment horizontal="center" vertical="center" wrapText="1"/>
    </xf>
    <xf numFmtId="9" fontId="26" fillId="11" borderId="10" xfId="3" applyNumberFormat="1" applyFont="1" applyFill="1" applyBorder="1" applyAlignment="1">
      <alignment horizontal="center" vertical="center" wrapText="1"/>
    </xf>
    <xf numFmtId="9" fontId="26" fillId="11" borderId="10" xfId="0" applyNumberFormat="1" applyFont="1" applyFill="1" applyBorder="1" applyAlignment="1">
      <alignment horizontal="center" vertical="center" wrapText="1"/>
    </xf>
    <xf numFmtId="0" fontId="19" fillId="11" borderId="35" xfId="0" applyFont="1" applyFill="1" applyBorder="1" applyAlignment="1">
      <alignment horizontal="left" vertical="center"/>
    </xf>
    <xf numFmtId="0" fontId="19" fillId="11" borderId="36" xfId="0" applyFont="1" applyFill="1" applyBorder="1" applyAlignment="1">
      <alignment horizontal="left" vertical="center"/>
    </xf>
    <xf numFmtId="15" fontId="2" fillId="2" borderId="21" xfId="0" applyNumberFormat="1" applyFont="1" applyFill="1" applyBorder="1" applyAlignment="1">
      <alignment horizontal="left" vertical="center"/>
    </xf>
    <xf numFmtId="15" fontId="2" fillId="2" borderId="17" xfId="0" applyNumberFormat="1" applyFont="1" applyFill="1" applyBorder="1" applyAlignment="1">
      <alignment horizontal="left" vertical="center" wrapText="1"/>
    </xf>
    <xf numFmtId="15" fontId="2" fillId="2" borderId="16" xfId="0" applyNumberFormat="1" applyFont="1" applyFill="1" applyBorder="1" applyAlignment="1">
      <alignment horizontal="left" vertical="center" wrapText="1"/>
    </xf>
    <xf numFmtId="0" fontId="19" fillId="11" borderId="53" xfId="0" applyFont="1" applyFill="1" applyBorder="1" applyAlignment="1">
      <alignment horizontal="left" vertical="center"/>
    </xf>
    <xf numFmtId="0" fontId="19" fillId="11" borderId="22" xfId="0" applyFont="1" applyFill="1" applyBorder="1" applyAlignment="1">
      <alignment horizontal="left" vertical="center"/>
    </xf>
    <xf numFmtId="15" fontId="19" fillId="11" borderId="65" xfId="0" applyNumberFormat="1" applyFont="1" applyFill="1" applyBorder="1" applyAlignment="1">
      <alignment horizontal="left" vertical="center"/>
    </xf>
    <xf numFmtId="0" fontId="2" fillId="6" borderId="6" xfId="0" applyFont="1" applyFill="1" applyBorder="1" applyAlignment="1">
      <alignment horizontal="center" vertical="center" wrapText="1"/>
    </xf>
    <xf numFmtId="9" fontId="0" fillId="6" borderId="6" xfId="3" applyNumberFormat="1" applyFont="1" applyFill="1" applyBorder="1" applyAlignment="1">
      <alignment horizontal="center" vertical="center" wrapText="1"/>
    </xf>
    <xf numFmtId="9" fontId="0" fillId="6" borderId="6" xfId="0" applyNumberFormat="1" applyFont="1" applyFill="1" applyBorder="1" applyAlignment="1">
      <alignment horizontal="center" vertical="center" wrapText="1"/>
    </xf>
    <xf numFmtId="9" fontId="0" fillId="6" borderId="6" xfId="3" applyFont="1" applyFill="1" applyBorder="1" applyAlignment="1">
      <alignment horizontal="center" vertical="center" wrapText="1"/>
    </xf>
    <xf numFmtId="9" fontId="2" fillId="7" borderId="6" xfId="0" applyNumberFormat="1" applyFont="1" applyFill="1" applyBorder="1" applyAlignment="1">
      <alignment horizontal="center" vertical="center" wrapText="1"/>
    </xf>
    <xf numFmtId="10" fontId="2" fillId="7" borderId="6" xfId="3" applyNumberFormat="1" applyFont="1" applyFill="1" applyBorder="1" applyAlignment="1">
      <alignment horizontal="center" vertical="center" wrapText="1"/>
    </xf>
    <xf numFmtId="15" fontId="28" fillId="2" borderId="13" xfId="0" applyNumberFormat="1" applyFont="1" applyFill="1" applyBorder="1" applyAlignment="1">
      <alignment horizontal="left" vertical="center" wrapText="1"/>
    </xf>
    <xf numFmtId="15" fontId="2" fillId="0" borderId="16" xfId="1" applyNumberFormat="1" applyFont="1" applyFill="1" applyBorder="1" applyAlignment="1">
      <alignment horizontal="left" vertical="center" wrapText="1"/>
    </xf>
    <xf numFmtId="15" fontId="2" fillId="0" borderId="13" xfId="2" applyNumberFormat="1" applyFont="1" applyFill="1" applyBorder="1" applyAlignment="1">
      <alignment horizontal="left" vertical="center" wrapText="1"/>
    </xf>
    <xf numFmtId="15" fontId="2" fillId="0" borderId="16" xfId="2" applyNumberFormat="1" applyFont="1" applyFill="1" applyBorder="1" applyAlignment="1">
      <alignment horizontal="left" vertical="center" wrapText="1"/>
    </xf>
    <xf numFmtId="15" fontId="2" fillId="2" borderId="13" xfId="2" applyNumberFormat="1" applyFont="1" applyFill="1" applyBorder="1" applyAlignment="1">
      <alignment horizontal="left" vertical="center" wrapText="1"/>
    </xf>
    <xf numFmtId="0" fontId="2" fillId="0" borderId="7" xfId="2" applyFont="1" applyFill="1" applyBorder="1" applyAlignment="1">
      <alignment vertical="center" wrapText="1"/>
    </xf>
    <xf numFmtId="9" fontId="2" fillId="7" borderId="6" xfId="3" applyFont="1" applyFill="1" applyBorder="1" applyAlignment="1">
      <alignment vertical="center" wrapText="1"/>
    </xf>
    <xf numFmtId="10" fontId="2" fillId="7" borderId="6" xfId="3" applyNumberFormat="1" applyFont="1" applyFill="1" applyBorder="1" applyAlignment="1">
      <alignment vertical="center" wrapText="1"/>
    </xf>
    <xf numFmtId="15" fontId="19" fillId="11" borderId="55" xfId="0" applyNumberFormat="1" applyFont="1" applyFill="1" applyBorder="1" applyAlignment="1">
      <alignment horizontal="left" vertical="center"/>
    </xf>
    <xf numFmtId="9" fontId="2" fillId="6" borderId="3" xfId="3" applyFont="1" applyFill="1" applyBorder="1" applyAlignment="1">
      <alignment horizontal="center" vertical="center" wrapText="1"/>
    </xf>
    <xf numFmtId="9" fontId="2" fillId="6" borderId="3" xfId="3" applyNumberFormat="1" applyFont="1" applyFill="1" applyBorder="1" applyAlignment="1">
      <alignment horizontal="center" vertical="center" wrapText="1"/>
    </xf>
    <xf numFmtId="10" fontId="2" fillId="7" borderId="3" xfId="0" applyNumberFormat="1" applyFont="1" applyFill="1" applyBorder="1" applyAlignment="1">
      <alignment vertical="center"/>
    </xf>
    <xf numFmtId="15" fontId="2" fillId="0" borderId="21" xfId="0" applyNumberFormat="1" applyFont="1" applyFill="1" applyBorder="1" applyAlignment="1">
      <alignment horizontal="left" vertical="center" wrapText="1"/>
    </xf>
    <xf numFmtId="15" fontId="2" fillId="0" borderId="17" xfId="0" applyNumberFormat="1" applyFont="1" applyFill="1" applyBorder="1" applyAlignment="1">
      <alignment horizontal="left" vertical="center" wrapText="1"/>
    </xf>
    <xf numFmtId="15" fontId="2" fillId="0" borderId="13" xfId="0" applyNumberFormat="1" applyFont="1" applyFill="1" applyBorder="1" applyAlignment="1">
      <alignment horizontal="left" vertical="center" wrapText="1"/>
    </xf>
    <xf numFmtId="15" fontId="2" fillId="0" borderId="17" xfId="0" applyNumberFormat="1" applyFont="1" applyFill="1" applyBorder="1" applyAlignment="1">
      <alignment horizontal="left" vertical="center" wrapText="1"/>
    </xf>
    <xf numFmtId="15" fontId="2" fillId="0" borderId="16"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 fillId="2" borderId="9" xfId="2" applyFont="1" applyFill="1" applyBorder="1" applyAlignment="1">
      <alignment horizontal="left" vertical="center" wrapText="1"/>
    </xf>
    <xf numFmtId="0" fontId="2" fillId="2" borderId="2" xfId="2" applyFont="1" applyFill="1" applyBorder="1" applyAlignment="1">
      <alignment horizontal="left" vertical="center" wrapText="1"/>
    </xf>
    <xf numFmtId="0" fontId="27" fillId="0" borderId="2" xfId="0" applyFont="1" applyFill="1" applyBorder="1" applyAlignment="1">
      <alignment horizontal="left" vertical="center" wrapText="1"/>
    </xf>
    <xf numFmtId="15" fontId="2" fillId="0" borderId="21" xfId="2" applyNumberFormat="1" applyFont="1" applyFill="1" applyBorder="1" applyAlignment="1">
      <alignment horizontal="left" vertical="center" wrapText="1"/>
    </xf>
    <xf numFmtId="15" fontId="2" fillId="0" borderId="19" xfId="2" applyNumberFormat="1" applyFont="1" applyFill="1" applyBorder="1" applyAlignment="1">
      <alignment horizontal="left" vertical="center" wrapText="1"/>
    </xf>
    <xf numFmtId="0" fontId="1" fillId="0" borderId="9" xfId="2" applyFont="1" applyFill="1" applyBorder="1" applyAlignment="1">
      <alignment horizontal="left" vertical="center" wrapText="1"/>
    </xf>
    <xf numFmtId="0" fontId="1" fillId="0" borderId="2" xfId="2" applyFont="1" applyFill="1" applyBorder="1" applyAlignment="1">
      <alignment horizontal="left" vertical="center" wrapText="1"/>
    </xf>
    <xf numFmtId="0" fontId="1" fillId="0" borderId="3" xfId="2" applyFont="1" applyFill="1" applyBorder="1" applyAlignment="1">
      <alignment horizontal="left" vertical="center" wrapText="1"/>
    </xf>
    <xf numFmtId="0" fontId="1" fillId="2" borderId="6" xfId="2" applyFont="1" applyFill="1" applyBorder="1" applyAlignment="1">
      <alignment horizontal="left" vertical="center" wrapText="1"/>
    </xf>
    <xf numFmtId="0" fontId="1" fillId="0" borderId="3" xfId="0" applyFont="1" applyFill="1" applyBorder="1" applyAlignment="1">
      <alignment horizontal="left" vertical="center" wrapText="1"/>
    </xf>
    <xf numFmtId="0" fontId="19" fillId="5" borderId="35" xfId="0" applyFont="1" applyFill="1" applyBorder="1" applyAlignment="1">
      <alignment horizontal="left" vertical="center"/>
    </xf>
    <xf numFmtId="0" fontId="19" fillId="5" borderId="36" xfId="0" applyFont="1" applyFill="1" applyBorder="1" applyAlignment="1">
      <alignment horizontal="left" vertical="center"/>
    </xf>
    <xf numFmtId="0" fontId="22" fillId="0" borderId="0" xfId="0" applyFont="1" applyAlignment="1">
      <alignment horizontal="center" wrapText="1"/>
    </xf>
    <xf numFmtId="0" fontId="19" fillId="0" borderId="0" xfId="0" applyFont="1" applyAlignment="1">
      <alignment horizontal="center" vertical="center" wrapText="1"/>
    </xf>
    <xf numFmtId="0" fontId="19" fillId="5" borderId="25" xfId="0" applyFont="1" applyFill="1" applyBorder="1" applyAlignment="1">
      <alignment horizontal="center" vertical="center"/>
    </xf>
    <xf numFmtId="0" fontId="19" fillId="5" borderId="29" xfId="0" applyFont="1" applyFill="1" applyBorder="1" applyAlignment="1">
      <alignment horizontal="center" vertical="center"/>
    </xf>
    <xf numFmtId="15" fontId="2" fillId="0" borderId="17" xfId="0" applyNumberFormat="1" applyFont="1" applyFill="1" applyBorder="1" applyAlignment="1">
      <alignment horizontal="left" vertical="center" wrapText="1"/>
    </xf>
    <xf numFmtId="15" fontId="2" fillId="0" borderId="16" xfId="0" applyNumberFormat="1"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11" borderId="35" xfId="0" applyFont="1" applyFill="1" applyBorder="1" applyAlignment="1">
      <alignment horizontal="left" vertical="center"/>
    </xf>
    <xf numFmtId="0" fontId="19" fillId="11" borderId="36" xfId="0" applyFont="1" applyFill="1" applyBorder="1" applyAlignment="1">
      <alignment horizontal="left" vertical="center"/>
    </xf>
    <xf numFmtId="0" fontId="19" fillId="11" borderId="55" xfId="0" applyFont="1" applyFill="1" applyBorder="1" applyAlignment="1">
      <alignment horizontal="left" vertical="center"/>
    </xf>
    <xf numFmtId="0" fontId="19" fillId="0" borderId="20" xfId="0" applyFont="1" applyBorder="1" applyAlignment="1">
      <alignment horizontal="left" vertical="center" wrapText="1"/>
    </xf>
    <xf numFmtId="0" fontId="19" fillId="0" borderId="63" xfId="0" applyFont="1" applyBorder="1" applyAlignment="1">
      <alignment horizontal="left" vertical="center" wrapText="1"/>
    </xf>
    <xf numFmtId="0" fontId="19" fillId="0" borderId="15" xfId="0" applyFont="1" applyBorder="1" applyAlignment="1">
      <alignment horizontal="left" vertical="center" wrapText="1"/>
    </xf>
    <xf numFmtId="0" fontId="19" fillId="0" borderId="30"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9" fillId="0" borderId="37"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 fillId="0" borderId="5" xfId="2" applyFont="1" applyFill="1" applyBorder="1" applyAlignment="1">
      <alignment horizontal="left" vertical="center" wrapText="1"/>
    </xf>
    <xf numFmtId="0" fontId="2" fillId="0" borderId="3" xfId="2" applyFont="1" applyFill="1" applyBorder="1" applyAlignment="1">
      <alignment horizontal="left" vertical="center" wrapText="1"/>
    </xf>
    <xf numFmtId="15" fontId="2" fillId="0" borderId="14" xfId="0" applyNumberFormat="1" applyFont="1" applyFill="1" applyBorder="1" applyAlignment="1">
      <alignment horizontal="left" vertical="center" wrapText="1"/>
    </xf>
    <xf numFmtId="0" fontId="2" fillId="0" borderId="2" xfId="2"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1" applyFont="1" applyFill="1" applyBorder="1" applyAlignment="1">
      <alignment horizontal="left" vertical="center" wrapText="1"/>
    </xf>
    <xf numFmtId="0" fontId="2" fillId="0" borderId="2" xfId="1" applyFont="1" applyFill="1" applyBorder="1" applyAlignment="1">
      <alignment horizontal="left" vertical="center" wrapText="1"/>
    </xf>
    <xf numFmtId="15" fontId="2" fillId="0" borderId="21" xfId="1" applyNumberFormat="1" applyFont="1" applyFill="1" applyBorder="1" applyAlignment="1">
      <alignment horizontal="left" vertical="center" wrapText="1"/>
    </xf>
    <xf numFmtId="15" fontId="2" fillId="0" borderId="17" xfId="1" applyNumberFormat="1" applyFont="1" applyFill="1" applyBorder="1" applyAlignment="1">
      <alignment horizontal="left" vertical="center" wrapText="1"/>
    </xf>
    <xf numFmtId="0" fontId="1" fillId="0" borderId="9" xfId="1" applyFont="1" applyFill="1" applyBorder="1" applyAlignment="1">
      <alignment horizontal="left" vertical="center" wrapText="1"/>
    </xf>
    <xf numFmtId="15" fontId="28" fillId="2" borderId="21" xfId="0" applyNumberFormat="1" applyFont="1" applyFill="1" applyBorder="1" applyAlignment="1">
      <alignment horizontal="left" vertical="center" wrapText="1"/>
    </xf>
    <xf numFmtId="15" fontId="28" fillId="2" borderId="17" xfId="0" applyNumberFormat="1" applyFont="1" applyFill="1" applyBorder="1" applyAlignment="1">
      <alignment horizontal="left" vertical="center" wrapText="1"/>
    </xf>
    <xf numFmtId="0" fontId="19" fillId="2" borderId="20" xfId="0" applyFont="1" applyFill="1" applyBorder="1" applyAlignment="1">
      <alignment horizontal="left" vertical="center"/>
    </xf>
    <xf numFmtId="0" fontId="19" fillId="2" borderId="15" xfId="0" applyFont="1" applyFill="1" applyBorder="1" applyAlignment="1">
      <alignment horizontal="left" vertical="center"/>
    </xf>
    <xf numFmtId="0" fontId="2" fillId="2" borderId="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9" xfId="2" applyFont="1" applyFill="1" applyBorder="1" applyAlignment="1">
      <alignment horizontal="left" vertical="center" wrapText="1"/>
    </xf>
    <xf numFmtId="0" fontId="2" fillId="2" borderId="3" xfId="2" applyFont="1" applyFill="1" applyBorder="1" applyAlignment="1">
      <alignment horizontal="left" vertical="center" wrapText="1"/>
    </xf>
    <xf numFmtId="0" fontId="2" fillId="0" borderId="9" xfId="2" applyFont="1" applyFill="1" applyBorder="1" applyAlignment="1">
      <alignment horizontal="left" vertical="center" wrapText="1"/>
    </xf>
    <xf numFmtId="15" fontId="2" fillId="2" borderId="21" xfId="0" applyNumberFormat="1" applyFont="1" applyFill="1" applyBorder="1" applyAlignment="1">
      <alignment horizontal="left" vertical="center" wrapText="1"/>
    </xf>
    <xf numFmtId="15" fontId="2" fillId="2" borderId="16" xfId="0" applyNumberFormat="1" applyFont="1" applyFill="1" applyBorder="1" applyAlignment="1">
      <alignment horizontal="left" vertical="center" wrapText="1"/>
    </xf>
    <xf numFmtId="0" fontId="19" fillId="2" borderId="20" xfId="0" applyFont="1" applyFill="1" applyBorder="1" applyAlignment="1">
      <alignment horizontal="left" vertical="center" wrapText="1"/>
    </xf>
    <xf numFmtId="0" fontId="19" fillId="2" borderId="63" xfId="0" applyFont="1" applyFill="1" applyBorder="1" applyAlignment="1">
      <alignment horizontal="left" vertical="center" wrapText="1"/>
    </xf>
    <xf numFmtId="0" fontId="19" fillId="2" borderId="15"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 xfId="2" applyFont="1" applyFill="1" applyBorder="1" applyAlignment="1">
      <alignment horizontal="left" vertical="center" wrapText="1"/>
    </xf>
    <xf numFmtId="15" fontId="2" fillId="2" borderId="21" xfId="2" applyNumberFormat="1" applyFont="1" applyFill="1" applyBorder="1" applyAlignment="1">
      <alignment horizontal="left" vertical="center" wrapText="1"/>
    </xf>
    <xf numFmtId="15" fontId="2" fillId="2" borderId="17" xfId="2" applyNumberFormat="1" applyFont="1" applyFill="1" applyBorder="1" applyAlignment="1">
      <alignment horizontal="left" vertical="center" wrapText="1"/>
    </xf>
    <xf numFmtId="0" fontId="19" fillId="2" borderId="63" xfId="0" applyFont="1" applyFill="1" applyBorder="1" applyAlignment="1">
      <alignment horizontal="left" vertical="center"/>
    </xf>
    <xf numFmtId="15" fontId="34" fillId="11" borderId="25" xfId="0" applyNumberFormat="1" applyFont="1" applyFill="1" applyBorder="1" applyAlignment="1">
      <alignment horizontal="center" vertical="center" wrapText="1"/>
    </xf>
    <xf numFmtId="15" fontId="34" fillId="11" borderId="29" xfId="0" applyNumberFormat="1" applyFont="1" applyFill="1" applyBorder="1" applyAlignment="1">
      <alignment horizontal="center" vertical="center" wrapText="1"/>
    </xf>
    <xf numFmtId="0" fontId="19" fillId="2" borderId="30"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19" fillId="2" borderId="18" xfId="0" applyFont="1" applyFill="1" applyBorder="1" applyAlignment="1">
      <alignment horizontal="left" vertical="center" wrapText="1"/>
    </xf>
    <xf numFmtId="0" fontId="2" fillId="2" borderId="9" xfId="0" applyFont="1" applyFill="1" applyBorder="1" applyAlignment="1">
      <alignment horizontal="left" vertical="center"/>
    </xf>
    <xf numFmtId="0" fontId="2" fillId="2" borderId="2" xfId="0" applyFont="1" applyFill="1" applyBorder="1" applyAlignment="1">
      <alignment horizontal="left" vertical="center"/>
    </xf>
    <xf numFmtId="0" fontId="19" fillId="11" borderId="25" xfId="0" applyFont="1" applyFill="1" applyBorder="1" applyAlignment="1">
      <alignment horizontal="center" vertical="center" wrapText="1"/>
    </xf>
    <xf numFmtId="0" fontId="19" fillId="11" borderId="29" xfId="0" applyFont="1" applyFill="1" applyBorder="1" applyAlignment="1">
      <alignment horizontal="center" vertical="center" wrapText="1"/>
    </xf>
    <xf numFmtId="0" fontId="19" fillId="11" borderId="66" xfId="0" applyFont="1" applyFill="1" applyBorder="1" applyAlignment="1">
      <alignment horizontal="center" vertical="center"/>
    </xf>
    <xf numFmtId="0" fontId="19" fillId="11" borderId="64" xfId="0" applyFont="1" applyFill="1" applyBorder="1" applyAlignment="1">
      <alignment horizontal="center" vertical="center"/>
    </xf>
    <xf numFmtId="0" fontId="19" fillId="11" borderId="67" xfId="0" applyFont="1" applyFill="1" applyBorder="1" applyAlignment="1">
      <alignment horizontal="center" vertical="center"/>
    </xf>
    <xf numFmtId="0" fontId="19" fillId="11" borderId="68" xfId="0" applyFont="1" applyFill="1" applyBorder="1" applyAlignment="1">
      <alignment horizontal="center" vertical="center"/>
    </xf>
    <xf numFmtId="0" fontId="19" fillId="11" borderId="25" xfId="0" applyFont="1" applyFill="1" applyBorder="1" applyAlignment="1">
      <alignment horizontal="center" vertical="center"/>
    </xf>
    <xf numFmtId="0" fontId="19" fillId="11" borderId="29" xfId="0" applyFont="1" applyFill="1" applyBorder="1" applyAlignment="1">
      <alignment horizontal="center" vertical="center"/>
    </xf>
    <xf numFmtId="0" fontId="19" fillId="11" borderId="24" xfId="0" applyFont="1" applyFill="1" applyBorder="1" applyAlignment="1">
      <alignment horizontal="center" vertical="center" wrapText="1"/>
    </xf>
    <xf numFmtId="0" fontId="26" fillId="11" borderId="25" xfId="0" applyFont="1" applyFill="1" applyBorder="1" applyAlignment="1">
      <alignment horizontal="center" vertical="center" wrapText="1"/>
    </xf>
    <xf numFmtId="0" fontId="26" fillId="11" borderId="29" xfId="0" applyFont="1" applyFill="1" applyBorder="1" applyAlignment="1">
      <alignment horizontal="center" vertical="center" wrapText="1"/>
    </xf>
    <xf numFmtId="10" fontId="26" fillId="11" borderId="25" xfId="3" applyNumberFormat="1" applyFont="1" applyFill="1" applyBorder="1" applyAlignment="1">
      <alignment horizontal="center" vertical="center" wrapText="1"/>
    </xf>
    <xf numFmtId="10" fontId="26" fillId="11" borderId="29" xfId="3" applyNumberFormat="1" applyFont="1" applyFill="1" applyBorder="1" applyAlignment="1">
      <alignment horizontal="center" vertical="center" wrapText="1"/>
    </xf>
    <xf numFmtId="0" fontId="19" fillId="5" borderId="24"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9" fillId="5" borderId="24" xfId="0" applyFont="1" applyFill="1" applyBorder="1" applyAlignment="1">
      <alignment horizontal="center" vertical="center"/>
    </xf>
    <xf numFmtId="0" fontId="19" fillId="5" borderId="10" xfId="0" applyFont="1" applyFill="1" applyBorder="1" applyAlignment="1">
      <alignment horizontal="center" vertical="center"/>
    </xf>
    <xf numFmtId="0" fontId="26" fillId="5" borderId="25" xfId="0" applyFont="1" applyFill="1" applyBorder="1" applyAlignment="1">
      <alignment horizontal="center" vertical="center" wrapText="1"/>
    </xf>
    <xf numFmtId="0" fontId="26" fillId="5" borderId="29" xfId="0" applyFont="1" applyFill="1" applyBorder="1" applyAlignment="1">
      <alignment horizontal="center" vertical="center" wrapText="1"/>
    </xf>
    <xf numFmtId="10" fontId="26" fillId="5" borderId="25" xfId="3" applyNumberFormat="1" applyFont="1" applyFill="1" applyBorder="1" applyAlignment="1">
      <alignment horizontal="center" vertical="center" wrapText="1"/>
    </xf>
    <xf numFmtId="10" fontId="26" fillId="5" borderId="29" xfId="3" applyNumberFormat="1" applyFont="1" applyFill="1" applyBorder="1" applyAlignment="1">
      <alignment horizontal="center" vertical="center" wrapText="1"/>
    </xf>
    <xf numFmtId="9" fontId="31" fillId="6" borderId="21" xfId="3" applyFont="1" applyFill="1" applyBorder="1" applyAlignment="1">
      <alignment horizontal="center" vertical="center" wrapText="1"/>
    </xf>
    <xf numFmtId="9" fontId="31" fillId="6" borderId="16" xfId="3" applyFont="1" applyFill="1" applyBorder="1" applyAlignment="1">
      <alignment horizontal="center" vertical="center" wrapText="1"/>
    </xf>
    <xf numFmtId="9" fontId="8" fillId="7" borderId="30" xfId="0" applyNumberFormat="1" applyFont="1" applyFill="1" applyBorder="1" applyAlignment="1">
      <alignment horizontal="center" vertical="center"/>
    </xf>
    <xf numFmtId="9" fontId="8" fillId="7" borderId="18" xfId="0" applyNumberFormat="1" applyFont="1" applyFill="1" applyBorder="1" applyAlignment="1">
      <alignment horizontal="center" vertical="center"/>
    </xf>
    <xf numFmtId="10" fontId="8" fillId="7" borderId="48" xfId="3" applyNumberFormat="1" applyFont="1" applyFill="1" applyBorder="1" applyAlignment="1">
      <alignment horizontal="center" vertical="center"/>
    </xf>
    <xf numFmtId="10" fontId="8" fillId="7" borderId="19" xfId="3" applyNumberFormat="1" applyFont="1" applyFill="1" applyBorder="1" applyAlignment="1">
      <alignment horizontal="center" vertical="center"/>
    </xf>
    <xf numFmtId="0" fontId="9" fillId="2" borderId="30" xfId="2" applyFont="1" applyFill="1" applyBorder="1" applyAlignment="1">
      <alignment horizontal="left" vertical="center" wrapText="1"/>
    </xf>
    <xf numFmtId="0" fontId="9" fillId="2" borderId="18" xfId="2" applyFont="1" applyFill="1" applyBorder="1" applyAlignment="1">
      <alignment horizontal="left" vertical="center" wrapText="1"/>
    </xf>
    <xf numFmtId="14" fontId="9" fillId="2" borderId="48" xfId="2" applyNumberFormat="1" applyFont="1" applyFill="1" applyBorder="1" applyAlignment="1">
      <alignment horizontal="left" vertical="center" wrapText="1"/>
    </xf>
    <xf numFmtId="14" fontId="9" fillId="2" borderId="19" xfId="2" applyNumberFormat="1" applyFont="1" applyFill="1" applyBorder="1" applyAlignment="1">
      <alignment horizontal="left" vertical="center" wrapText="1"/>
    </xf>
    <xf numFmtId="0" fontId="8" fillId="2" borderId="25" xfId="2" applyFont="1" applyFill="1" applyBorder="1" applyAlignment="1">
      <alignment horizontal="left" vertical="center" wrapText="1"/>
    </xf>
    <xf numFmtId="0" fontId="9" fillId="2" borderId="26" xfId="2" applyFont="1" applyFill="1" applyBorder="1" applyAlignment="1">
      <alignment horizontal="left" vertical="center" wrapText="1"/>
    </xf>
    <xf numFmtId="0" fontId="25" fillId="5" borderId="25" xfId="0" applyFont="1" applyFill="1" applyBorder="1" applyAlignment="1">
      <alignment horizontal="center" vertical="center" wrapText="1"/>
    </xf>
    <xf numFmtId="0" fontId="25" fillId="5" borderId="29" xfId="0" applyFont="1" applyFill="1" applyBorder="1" applyAlignment="1">
      <alignment horizontal="center" vertical="center" wrapText="1"/>
    </xf>
    <xf numFmtId="0" fontId="19" fillId="5" borderId="55" xfId="0" applyFont="1" applyFill="1" applyBorder="1" applyAlignment="1">
      <alignment horizontal="left" vertical="center"/>
    </xf>
    <xf numFmtId="0" fontId="9" fillId="2" borderId="31" xfId="0" applyFont="1" applyFill="1" applyBorder="1" applyAlignment="1">
      <alignment horizontal="left" vertical="center"/>
    </xf>
    <xf numFmtId="0" fontId="9" fillId="2" borderId="7" xfId="0" applyFont="1" applyFill="1" applyBorder="1" applyAlignment="1">
      <alignment horizontal="left" vertical="center"/>
    </xf>
    <xf numFmtId="0" fontId="9" fillId="2" borderId="31" xfId="2" applyFont="1" applyFill="1" applyBorder="1" applyAlignment="1">
      <alignment horizontal="left" vertical="center" wrapText="1"/>
    </xf>
    <xf numFmtId="0" fontId="9" fillId="2" borderId="7" xfId="2" applyFont="1" applyFill="1" applyBorder="1" applyAlignment="1">
      <alignment horizontal="left" vertical="center" wrapText="1"/>
    </xf>
    <xf numFmtId="0" fontId="9" fillId="0" borderId="31" xfId="2" applyFont="1" applyFill="1" applyBorder="1" applyAlignment="1">
      <alignment horizontal="left" vertical="center" wrapText="1"/>
    </xf>
    <xf numFmtId="0" fontId="9" fillId="0" borderId="7" xfId="2" applyFont="1" applyFill="1" applyBorder="1" applyAlignment="1">
      <alignment horizontal="left" vertical="center" wrapText="1"/>
    </xf>
    <xf numFmtId="9" fontId="31" fillId="6" borderId="9" xfId="3" applyFont="1" applyFill="1" applyBorder="1" applyAlignment="1">
      <alignment horizontal="center" vertical="center" wrapText="1"/>
    </xf>
    <xf numFmtId="9" fontId="31" fillId="6" borderId="3" xfId="3" applyFont="1" applyFill="1" applyBorder="1" applyAlignment="1">
      <alignment horizontal="center" vertical="center" wrapText="1"/>
    </xf>
    <xf numFmtId="10" fontId="31" fillId="6" borderId="9" xfId="0" applyNumberFormat="1" applyFont="1" applyFill="1" applyBorder="1" applyAlignment="1">
      <alignment horizontal="center" vertical="center" wrapText="1"/>
    </xf>
    <xf numFmtId="10" fontId="31" fillId="6" borderId="3" xfId="0" applyNumberFormat="1" applyFont="1" applyFill="1" applyBorder="1" applyAlignment="1">
      <alignment horizontal="center" vertical="center" wrapText="1"/>
    </xf>
    <xf numFmtId="0" fontId="17" fillId="7" borderId="28" xfId="0" applyFont="1" applyFill="1" applyBorder="1" applyAlignment="1">
      <alignment horizontal="left" wrapText="1"/>
    </xf>
    <xf numFmtId="0" fontId="17" fillId="7" borderId="27" xfId="0" applyFont="1" applyFill="1" applyBorder="1" applyAlignment="1">
      <alignment horizontal="left" wrapText="1"/>
    </xf>
    <xf numFmtId="0" fontId="19" fillId="5" borderId="53" xfId="0" applyFont="1" applyFill="1" applyBorder="1" applyAlignment="1">
      <alignment horizontal="left" vertical="center"/>
    </xf>
    <xf numFmtId="0" fontId="19" fillId="5" borderId="22" xfId="0" applyFont="1" applyFill="1" applyBorder="1" applyAlignment="1">
      <alignment horizontal="left" vertical="center"/>
    </xf>
    <xf numFmtId="0" fontId="19" fillId="5" borderId="65" xfId="0" applyFont="1" applyFill="1" applyBorder="1" applyAlignment="1">
      <alignment horizontal="left" vertical="center"/>
    </xf>
    <xf numFmtId="0" fontId="10" fillId="0" borderId="28" xfId="0" applyFont="1" applyBorder="1" applyAlignment="1">
      <alignment horizontal="left" vertical="center" wrapText="1"/>
    </xf>
    <xf numFmtId="0" fontId="10" fillId="0" borderId="27" xfId="0" applyFont="1" applyBorder="1" applyAlignment="1">
      <alignment horizontal="left" vertical="center" wrapText="1"/>
    </xf>
    <xf numFmtId="0" fontId="29" fillId="2" borderId="25" xfId="2" applyFont="1" applyFill="1" applyBorder="1" applyAlignment="1">
      <alignment horizontal="center" vertical="center" wrapText="1"/>
    </xf>
    <xf numFmtId="0" fontId="29" fillId="2" borderId="26" xfId="2" applyFont="1" applyFill="1" applyBorder="1" applyAlignment="1">
      <alignment horizontal="center" vertical="center" wrapText="1"/>
    </xf>
    <xf numFmtId="9" fontId="31" fillId="6" borderId="40" xfId="3" applyFont="1" applyFill="1" applyBorder="1" applyAlignment="1">
      <alignment horizontal="center" vertical="center" wrapText="1"/>
    </xf>
    <xf numFmtId="9" fontId="31" fillId="6" borderId="39" xfId="3" applyFont="1" applyFill="1" applyBorder="1" applyAlignment="1">
      <alignment horizontal="center" vertical="center" wrapText="1"/>
    </xf>
    <xf numFmtId="0" fontId="9" fillId="0" borderId="46" xfId="0" applyFont="1" applyBorder="1" applyAlignment="1">
      <alignment horizontal="center" vertical="center" wrapText="1"/>
    </xf>
    <xf numFmtId="0" fontId="9" fillId="0" borderId="45" xfId="0" applyFont="1" applyBorder="1" applyAlignment="1">
      <alignment horizontal="center" vertical="center" wrapText="1"/>
    </xf>
    <xf numFmtId="9" fontId="8" fillId="7" borderId="30" xfId="0" applyNumberFormat="1" applyFont="1" applyFill="1" applyBorder="1" applyAlignment="1">
      <alignment horizontal="center" vertical="center" wrapText="1"/>
    </xf>
    <xf numFmtId="9" fontId="8" fillId="7" borderId="18" xfId="0" applyNumberFormat="1" applyFont="1" applyFill="1" applyBorder="1" applyAlignment="1">
      <alignment horizontal="center" vertical="center" wrapText="1"/>
    </xf>
    <xf numFmtId="10" fontId="8" fillId="7" borderId="48" xfId="3" applyNumberFormat="1" applyFont="1" applyFill="1" applyBorder="1" applyAlignment="1">
      <alignment horizontal="center" vertical="center" wrapText="1"/>
    </xf>
    <xf numFmtId="10" fontId="8" fillId="7" borderId="19" xfId="3" applyNumberFormat="1" applyFont="1" applyFill="1" applyBorder="1" applyAlignment="1">
      <alignment horizontal="center" vertical="center" wrapText="1"/>
    </xf>
    <xf numFmtId="0" fontId="9" fillId="2" borderId="58" xfId="2" applyFont="1" applyFill="1" applyBorder="1" applyAlignment="1">
      <alignment horizontal="left" vertical="center" wrapText="1"/>
    </xf>
    <xf numFmtId="0" fontId="9" fillId="2" borderId="57" xfId="2" applyFont="1" applyFill="1" applyBorder="1" applyAlignment="1">
      <alignment horizontal="left" vertical="center" wrapText="1"/>
    </xf>
    <xf numFmtId="14" fontId="9" fillId="2" borderId="21" xfId="0" applyNumberFormat="1" applyFont="1" applyFill="1" applyBorder="1" applyAlignment="1">
      <alignment horizontal="left" vertical="center" wrapText="1"/>
    </xf>
    <xf numFmtId="14" fontId="9" fillId="2" borderId="16" xfId="0" applyNumberFormat="1"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9"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0" borderId="9" xfId="2" applyFont="1" applyFill="1" applyBorder="1" applyAlignment="1">
      <alignment horizontal="left" vertical="center" wrapText="1"/>
    </xf>
    <xf numFmtId="0" fontId="9" fillId="0" borderId="3" xfId="2" applyFont="1" applyFill="1" applyBorder="1" applyAlignment="1">
      <alignment horizontal="left" vertical="center" wrapText="1"/>
    </xf>
    <xf numFmtId="0" fontId="19" fillId="0" borderId="3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8" xfId="0" applyFont="1" applyBorder="1" applyAlignment="1">
      <alignment horizontal="left" vertical="center" wrapText="1"/>
    </xf>
    <xf numFmtId="0" fontId="11" fillId="9" borderId="9" xfId="0" applyFont="1" applyFill="1" applyBorder="1" applyAlignment="1">
      <alignment horizontal="left" vertical="center" wrapText="1"/>
    </xf>
    <xf numFmtId="0" fontId="11" fillId="9" borderId="2" xfId="0" applyFont="1" applyFill="1" applyBorder="1" applyAlignment="1">
      <alignment horizontal="left" vertical="center" wrapText="1"/>
    </xf>
    <xf numFmtId="0" fontId="11" fillId="9" borderId="9" xfId="1" applyFont="1" applyFill="1" applyBorder="1" applyAlignment="1">
      <alignment horizontal="left" vertical="center" wrapText="1"/>
    </xf>
    <xf numFmtId="0" fontId="11" fillId="9" borderId="2" xfId="1" applyFont="1" applyFill="1" applyBorder="1" applyAlignment="1">
      <alignment horizontal="left" vertical="center" wrapText="1"/>
    </xf>
    <xf numFmtId="9" fontId="14" fillId="9" borderId="9" xfId="3" applyFont="1" applyFill="1" applyBorder="1" applyAlignment="1">
      <alignment horizontal="center" vertical="center" wrapText="1"/>
    </xf>
    <xf numFmtId="9" fontId="14" fillId="9" borderId="2" xfId="3" applyFont="1" applyFill="1" applyBorder="1" applyAlignment="1">
      <alignment horizontal="center" vertical="center" wrapText="1"/>
    </xf>
    <xf numFmtId="10" fontId="14" fillId="9" borderId="9" xfId="0" applyNumberFormat="1" applyFont="1" applyFill="1" applyBorder="1" applyAlignment="1">
      <alignment horizontal="center" vertical="center" wrapText="1"/>
    </xf>
    <xf numFmtId="10" fontId="14" fillId="9" borderId="2" xfId="0" applyNumberFormat="1" applyFont="1" applyFill="1" applyBorder="1" applyAlignment="1">
      <alignment horizontal="center" vertical="center" wrapText="1"/>
    </xf>
    <xf numFmtId="0" fontId="29" fillId="0" borderId="40" xfId="0" applyFont="1" applyFill="1" applyBorder="1" applyAlignment="1">
      <alignment horizontal="center" vertical="center" wrapText="1"/>
    </xf>
    <xf numFmtId="0" fontId="29" fillId="0" borderId="59" xfId="0" applyFont="1" applyFill="1" applyBorder="1" applyAlignment="1">
      <alignment horizontal="center" vertical="center" wrapText="1"/>
    </xf>
    <xf numFmtId="9" fontId="8" fillId="7" borderId="11" xfId="0" applyNumberFormat="1" applyFont="1" applyFill="1" applyBorder="1" applyAlignment="1">
      <alignment horizontal="center" vertical="center" wrapText="1"/>
    </xf>
    <xf numFmtId="0" fontId="29" fillId="0" borderId="41" xfId="0" applyFont="1" applyFill="1" applyBorder="1" applyAlignment="1">
      <alignment horizontal="left"/>
    </xf>
    <xf numFmtId="0" fontId="29" fillId="0" borderId="38" xfId="0" applyFont="1" applyFill="1" applyBorder="1" applyAlignment="1">
      <alignment horizontal="left"/>
    </xf>
    <xf numFmtId="0" fontId="11" fillId="9" borderId="62" xfId="1" applyFont="1" applyFill="1" applyBorder="1" applyAlignment="1">
      <alignment horizontal="left" vertical="center" wrapText="1"/>
    </xf>
    <xf numFmtId="0" fontId="11" fillId="9" borderId="56" xfId="1" applyFont="1" applyFill="1" applyBorder="1" applyAlignment="1">
      <alignment horizontal="left" vertical="center" wrapText="1"/>
    </xf>
    <xf numFmtId="0" fontId="11" fillId="9" borderId="4" xfId="1" applyFont="1" applyFill="1" applyBorder="1" applyAlignment="1">
      <alignment horizontal="left" vertical="center" wrapText="1"/>
    </xf>
    <xf numFmtId="0" fontId="11" fillId="9" borderId="5" xfId="1" applyFont="1" applyFill="1" applyBorder="1" applyAlignment="1">
      <alignment horizontal="left" vertical="center" wrapText="1"/>
    </xf>
    <xf numFmtId="0" fontId="28" fillId="9" borderId="49" xfId="1" applyFont="1" applyFill="1" applyBorder="1" applyAlignment="1">
      <alignment horizontal="left" vertical="center" wrapText="1"/>
    </xf>
    <xf numFmtId="0" fontId="28" fillId="9" borderId="14" xfId="1"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4" xfId="1" applyFont="1" applyFill="1" applyBorder="1" applyAlignment="1">
      <alignment horizontal="left" vertical="center" wrapText="1"/>
    </xf>
    <xf numFmtId="0" fontId="8" fillId="0" borderId="7" xfId="1" applyFont="1" applyFill="1" applyBorder="1" applyAlignment="1">
      <alignment horizontal="left" vertical="center" wrapText="1"/>
    </xf>
    <xf numFmtId="0" fontId="8" fillId="10" borderId="4" xfId="1" applyFont="1" applyFill="1" applyBorder="1" applyAlignment="1">
      <alignment horizontal="left" vertical="center" wrapText="1"/>
    </xf>
    <xf numFmtId="0" fontId="8" fillId="10" borderId="7" xfId="1" applyFont="1" applyFill="1" applyBorder="1" applyAlignment="1">
      <alignment horizontal="left" vertical="center" wrapText="1"/>
    </xf>
    <xf numFmtId="9" fontId="29" fillId="10" borderId="4" xfId="3" applyFont="1" applyFill="1" applyBorder="1" applyAlignment="1">
      <alignment horizontal="center" vertical="center"/>
    </xf>
    <xf numFmtId="9" fontId="29" fillId="10" borderId="7" xfId="3" applyFont="1" applyFill="1" applyBorder="1" applyAlignment="1">
      <alignment horizontal="center" vertical="center"/>
    </xf>
    <xf numFmtId="9" fontId="29" fillId="10" borderId="4" xfId="0" applyNumberFormat="1" applyFont="1" applyFill="1" applyBorder="1" applyAlignment="1">
      <alignment horizontal="center" vertical="center"/>
    </xf>
    <xf numFmtId="0" fontId="29" fillId="10" borderId="7" xfId="0" applyFont="1" applyFill="1" applyBorder="1" applyAlignment="1">
      <alignment horizontal="center" vertical="center"/>
    </xf>
    <xf numFmtId="10" fontId="8" fillId="7" borderId="50" xfId="3" applyNumberFormat="1" applyFont="1" applyFill="1" applyBorder="1" applyAlignment="1">
      <alignment horizontal="center" vertical="center" wrapText="1"/>
    </xf>
    <xf numFmtId="0" fontId="11" fillId="9" borderId="58" xfId="1" applyFont="1" applyFill="1" applyBorder="1" applyAlignment="1">
      <alignment horizontal="left" vertical="center" wrapText="1"/>
    </xf>
    <xf numFmtId="0" fontId="11" fillId="9" borderId="61" xfId="1" applyFont="1" applyFill="1" applyBorder="1" applyAlignment="1">
      <alignment horizontal="left" vertical="center" wrapText="1"/>
    </xf>
    <xf numFmtId="0" fontId="11" fillId="9" borderId="31" xfId="1" applyFont="1" applyFill="1" applyBorder="1" applyAlignment="1">
      <alignment horizontal="left" vertical="center" wrapText="1"/>
    </xf>
    <xf numFmtId="0" fontId="28" fillId="9" borderId="48" xfId="1" applyFont="1" applyFill="1" applyBorder="1" applyAlignment="1">
      <alignment horizontal="left" vertical="top" wrapText="1"/>
    </xf>
    <xf numFmtId="0" fontId="28" fillId="9" borderId="14" xfId="1" applyFont="1" applyFill="1" applyBorder="1" applyAlignment="1">
      <alignment horizontal="left" vertical="top" wrapText="1"/>
    </xf>
    <xf numFmtId="0" fontId="11" fillId="9" borderId="4" xfId="0" applyFont="1" applyFill="1" applyBorder="1" applyAlignment="1">
      <alignment horizontal="left" vertical="center" wrapText="1"/>
    </xf>
    <xf numFmtId="0" fontId="11" fillId="9" borderId="5" xfId="0" applyFont="1" applyFill="1" applyBorder="1" applyAlignment="1">
      <alignment horizontal="left" vertical="center" wrapText="1"/>
    </xf>
    <xf numFmtId="0" fontId="6" fillId="9" borderId="4" xfId="1" applyFont="1" applyFill="1" applyBorder="1" applyAlignment="1">
      <alignment horizontal="left" vertical="center" wrapText="1"/>
    </xf>
    <xf numFmtId="0" fontId="6" fillId="9" borderId="5" xfId="1" applyFont="1" applyFill="1" applyBorder="1" applyAlignment="1">
      <alignment horizontal="left" vertical="center" wrapText="1"/>
    </xf>
    <xf numFmtId="9" fontId="6" fillId="9" borderId="4" xfId="3" applyFont="1" applyFill="1" applyBorder="1" applyAlignment="1">
      <alignment horizontal="center" vertical="center"/>
    </xf>
    <xf numFmtId="9" fontId="6" fillId="9" borderId="5" xfId="3" applyFont="1" applyFill="1" applyBorder="1" applyAlignment="1">
      <alignment horizontal="center" vertical="center"/>
    </xf>
    <xf numFmtId="9" fontId="6" fillId="9" borderId="4" xfId="0" applyNumberFormat="1" applyFont="1" applyFill="1" applyBorder="1" applyAlignment="1">
      <alignment horizontal="center" vertical="center"/>
    </xf>
    <xf numFmtId="0" fontId="6" fillId="9" borderId="5" xfId="0" applyFont="1" applyFill="1" applyBorder="1" applyAlignment="1">
      <alignment horizontal="center" vertical="center"/>
    </xf>
    <xf numFmtId="0" fontId="8" fillId="0" borderId="41" xfId="0" applyFont="1" applyFill="1" applyBorder="1" applyAlignment="1">
      <alignment horizontal="left"/>
    </xf>
    <xf numFmtId="0" fontId="8" fillId="0" borderId="34" xfId="0" applyFont="1" applyFill="1" applyBorder="1" applyAlignment="1">
      <alignment horizontal="left"/>
    </xf>
    <xf numFmtId="0" fontId="8" fillId="10" borderId="62" xfId="1" applyFont="1" applyFill="1" applyBorder="1" applyAlignment="1">
      <alignment horizontal="left" vertical="center" wrapText="1"/>
    </xf>
    <xf numFmtId="0" fontId="8" fillId="10" borderId="43" xfId="1" applyFont="1" applyFill="1" applyBorder="1" applyAlignment="1">
      <alignment horizontal="left" vertical="center" wrapText="1"/>
    </xf>
    <xf numFmtId="0" fontId="6" fillId="10" borderId="49" xfId="1" applyFont="1" applyFill="1" applyBorder="1" applyAlignment="1">
      <alignment horizontal="left" vertical="center" wrapText="1"/>
    </xf>
    <xf numFmtId="0" fontId="11" fillId="10" borderId="14" xfId="1" applyFont="1" applyFill="1" applyBorder="1" applyAlignment="1">
      <alignment horizontal="left" vertical="center" wrapText="1"/>
    </xf>
    <xf numFmtId="0" fontId="19" fillId="0" borderId="54" xfId="0" applyFont="1" applyBorder="1" applyAlignment="1">
      <alignment horizontal="left" vertical="center" wrapText="1"/>
    </xf>
    <xf numFmtId="0" fontId="8" fillId="0" borderId="31"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31" xfId="1" applyFont="1" applyFill="1" applyBorder="1" applyAlignment="1">
      <alignment horizontal="left" vertical="center" wrapText="1"/>
    </xf>
    <xf numFmtId="0" fontId="8" fillId="0" borderId="5" xfId="1" applyFont="1" applyFill="1" applyBorder="1" applyAlignment="1">
      <alignment horizontal="left" vertical="center" wrapText="1"/>
    </xf>
    <xf numFmtId="0" fontId="8" fillId="10" borderId="31" xfId="1" applyFont="1" applyFill="1" applyBorder="1" applyAlignment="1">
      <alignment horizontal="left" vertical="center" wrapText="1"/>
    </xf>
    <xf numFmtId="0" fontId="8" fillId="10" borderId="5" xfId="1" applyFont="1" applyFill="1" applyBorder="1" applyAlignment="1">
      <alignment horizontal="left" vertical="center" wrapText="1"/>
    </xf>
    <xf numFmtId="9" fontId="29" fillId="10" borderId="5" xfId="3" applyFont="1" applyFill="1" applyBorder="1" applyAlignment="1">
      <alignment horizontal="center" vertical="center"/>
    </xf>
    <xf numFmtId="0" fontId="29" fillId="10" borderId="5" xfId="0" applyFont="1" applyFill="1" applyBorder="1" applyAlignment="1">
      <alignment horizontal="center" vertical="center"/>
    </xf>
    <xf numFmtId="0" fontId="8" fillId="0" borderId="8" xfId="0" applyFont="1" applyFill="1" applyBorder="1" applyAlignment="1">
      <alignment horizontal="left" vertical="center" wrapText="1"/>
    </xf>
    <xf numFmtId="0" fontId="8" fillId="0" borderId="8" xfId="1" applyFont="1" applyFill="1" applyBorder="1" applyAlignment="1">
      <alignment horizontal="left" vertical="center" wrapText="1"/>
    </xf>
    <xf numFmtId="0" fontId="8" fillId="9" borderId="8" xfId="1" applyFont="1" applyFill="1" applyBorder="1" applyAlignment="1">
      <alignment horizontal="left" vertical="center" wrapText="1"/>
    </xf>
    <xf numFmtId="9" fontId="29" fillId="9" borderId="4" xfId="3" applyFont="1" applyFill="1" applyBorder="1" applyAlignment="1">
      <alignment horizontal="center" vertical="center"/>
    </xf>
    <xf numFmtId="9" fontId="29" fillId="9" borderId="8" xfId="3" applyFont="1" applyFill="1" applyBorder="1" applyAlignment="1">
      <alignment horizontal="center" vertical="center"/>
    </xf>
    <xf numFmtId="9" fontId="29" fillId="9" borderId="4" xfId="0" applyNumberFormat="1" applyFont="1" applyFill="1" applyBorder="1" applyAlignment="1">
      <alignment horizontal="center" vertical="center"/>
    </xf>
    <xf numFmtId="0" fontId="29" fillId="9" borderId="8" xfId="0" applyFont="1" applyFill="1" applyBorder="1" applyAlignment="1">
      <alignment horizontal="center" vertical="center"/>
    </xf>
    <xf numFmtId="0" fontId="8" fillId="0" borderId="60" xfId="0" applyFont="1" applyFill="1" applyBorder="1" applyAlignment="1">
      <alignment horizontal="left"/>
    </xf>
    <xf numFmtId="0" fontId="8" fillId="9" borderId="62" xfId="1" applyFont="1" applyFill="1" applyBorder="1" applyAlignment="1">
      <alignment horizontal="left" vertical="center" wrapText="1"/>
    </xf>
    <xf numFmtId="0" fontId="8" fillId="9" borderId="42" xfId="1" applyFont="1" applyFill="1" applyBorder="1" applyAlignment="1">
      <alignment horizontal="left" vertical="center" wrapText="1"/>
    </xf>
    <xf numFmtId="0" fontId="8" fillId="9" borderId="4" xfId="1" applyFont="1" applyFill="1" applyBorder="1" applyAlignment="1">
      <alignment horizontal="left" vertical="center" wrapText="1"/>
    </xf>
    <xf numFmtId="0" fontId="8" fillId="0" borderId="33" xfId="0" applyFont="1" applyFill="1" applyBorder="1" applyAlignment="1">
      <alignment horizontal="center"/>
    </xf>
    <xf numFmtId="0" fontId="8" fillId="0" borderId="38" xfId="0" applyFont="1" applyFill="1" applyBorder="1" applyAlignment="1">
      <alignment horizontal="center"/>
    </xf>
    <xf numFmtId="0" fontId="8" fillId="7" borderId="11" xfId="0" applyFont="1" applyFill="1" applyBorder="1" applyAlignment="1">
      <alignment horizontal="center" vertical="center"/>
    </xf>
    <xf numFmtId="0" fontId="8" fillId="7" borderId="18" xfId="0" applyFont="1" applyFill="1" applyBorder="1" applyAlignment="1">
      <alignment horizontal="center" vertical="center"/>
    </xf>
    <xf numFmtId="10" fontId="8" fillId="7" borderId="50" xfId="3" applyNumberFormat="1" applyFont="1" applyFill="1" applyBorder="1" applyAlignment="1">
      <alignment horizontal="center" vertical="center"/>
    </xf>
    <xf numFmtId="0" fontId="8" fillId="10" borderId="44" xfId="1" applyFont="1" applyFill="1" applyBorder="1" applyAlignment="1">
      <alignment horizontal="left" vertical="center" wrapText="1"/>
    </xf>
    <xf numFmtId="0" fontId="8" fillId="10" borderId="56" xfId="1" applyFont="1" applyFill="1" applyBorder="1" applyAlignment="1">
      <alignment horizontal="left" vertical="center" wrapText="1"/>
    </xf>
    <xf numFmtId="0" fontId="29" fillId="9" borderId="49" xfId="1" applyFont="1" applyFill="1" applyBorder="1" applyAlignment="1">
      <alignment horizontal="left" vertical="center" wrapText="1"/>
    </xf>
    <xf numFmtId="0" fontId="29" fillId="9" borderId="50" xfId="1" applyFont="1" applyFill="1" applyBorder="1" applyAlignment="1">
      <alignment horizontal="left" vertical="center" wrapText="1"/>
    </xf>
    <xf numFmtId="0" fontId="30" fillId="7" borderId="28" xfId="0" applyFont="1" applyFill="1" applyBorder="1" applyAlignment="1">
      <alignment horizontal="left" wrapText="1"/>
    </xf>
    <xf numFmtId="0" fontId="30" fillId="7" borderId="27" xfId="0" applyFont="1" applyFill="1" applyBorder="1" applyAlignment="1">
      <alignment horizontal="left" wrapText="1"/>
    </xf>
    <xf numFmtId="0" fontId="9" fillId="9" borderId="8" xfId="0" applyFont="1" applyFill="1" applyBorder="1" applyAlignment="1">
      <alignment horizontal="left" vertical="center" wrapText="1"/>
    </xf>
    <xf numFmtId="0" fontId="9" fillId="9" borderId="7" xfId="0" applyFont="1" applyFill="1" applyBorder="1" applyAlignment="1">
      <alignment horizontal="left" vertical="center" wrapText="1"/>
    </xf>
    <xf numFmtId="0" fontId="9" fillId="9" borderId="8" xfId="2" applyFont="1" applyFill="1" applyBorder="1" applyAlignment="1">
      <alignment horizontal="left" vertical="center" wrapText="1"/>
    </xf>
    <xf numFmtId="0" fontId="9" fillId="9" borderId="7" xfId="2" applyFont="1" applyFill="1" applyBorder="1" applyAlignment="1">
      <alignment horizontal="left" vertical="center" wrapText="1"/>
    </xf>
    <xf numFmtId="9" fontId="8" fillId="7" borderId="31" xfId="3" applyFont="1" applyFill="1" applyBorder="1" applyAlignment="1">
      <alignment horizontal="center" vertical="center" wrapText="1"/>
    </xf>
    <xf numFmtId="9" fontId="8" fillId="7" borderId="8" xfId="3" applyFont="1" applyFill="1" applyBorder="1" applyAlignment="1">
      <alignment horizontal="center" vertical="center" wrapText="1"/>
    </xf>
    <xf numFmtId="9" fontId="8" fillId="7" borderId="7" xfId="3" applyFont="1" applyFill="1" applyBorder="1" applyAlignment="1">
      <alignment horizontal="center" vertical="center" wrapText="1"/>
    </xf>
    <xf numFmtId="10" fontId="8" fillId="7" borderId="31" xfId="3" applyNumberFormat="1" applyFont="1" applyFill="1" applyBorder="1" applyAlignment="1">
      <alignment horizontal="center" vertical="center" wrapText="1"/>
    </xf>
    <xf numFmtId="10" fontId="8" fillId="7" borderId="8" xfId="3" applyNumberFormat="1" applyFont="1" applyFill="1" applyBorder="1" applyAlignment="1">
      <alignment horizontal="center" vertical="center" wrapText="1"/>
    </xf>
    <xf numFmtId="10" fontId="8" fillId="7" borderId="7" xfId="3" applyNumberFormat="1" applyFont="1" applyFill="1" applyBorder="1" applyAlignment="1">
      <alignment horizontal="center" vertical="center" wrapText="1"/>
    </xf>
    <xf numFmtId="0" fontId="10" fillId="9" borderId="4" xfId="2" applyFont="1" applyFill="1" applyBorder="1" applyAlignment="1">
      <alignment horizontal="left" vertical="center" wrapText="1"/>
    </xf>
    <xf numFmtId="0" fontId="10" fillId="9" borderId="7" xfId="2" applyFont="1" applyFill="1" applyBorder="1" applyAlignment="1">
      <alignment horizontal="left" vertical="center" wrapText="1"/>
    </xf>
    <xf numFmtId="9" fontId="6" fillId="9" borderId="8" xfId="3" applyFont="1" applyFill="1" applyBorder="1" applyAlignment="1">
      <alignment horizontal="center" vertical="center" wrapText="1"/>
    </xf>
    <xf numFmtId="9" fontId="6" fillId="9" borderId="7" xfId="3" applyFont="1" applyFill="1" applyBorder="1" applyAlignment="1">
      <alignment horizontal="center" vertical="center" wrapText="1"/>
    </xf>
    <xf numFmtId="9" fontId="6" fillId="9" borderId="8" xfId="0" applyNumberFormat="1" applyFont="1" applyFill="1" applyBorder="1" applyAlignment="1">
      <alignment horizontal="center" vertical="center" wrapText="1"/>
    </xf>
    <xf numFmtId="9" fontId="6" fillId="9" borderId="7" xfId="0" applyNumberFormat="1" applyFont="1" applyFill="1" applyBorder="1" applyAlignment="1">
      <alignment horizontal="center" vertical="center" wrapText="1"/>
    </xf>
    <xf numFmtId="14" fontId="10" fillId="9" borderId="4" xfId="2" applyNumberFormat="1" applyFont="1" applyFill="1" applyBorder="1" applyAlignment="1">
      <alignment horizontal="center" vertical="center" wrapText="1"/>
    </xf>
    <xf numFmtId="14" fontId="10" fillId="9" borderId="7" xfId="2" applyNumberFormat="1" applyFont="1" applyFill="1" applyBorder="1" applyAlignment="1">
      <alignment horizontal="center" vertical="center" wrapText="1"/>
    </xf>
    <xf numFmtId="0" fontId="6" fillId="9" borderId="49" xfId="2" applyFont="1" applyFill="1" applyBorder="1" applyAlignment="1">
      <alignment horizontal="left" vertical="center" wrapText="1"/>
    </xf>
    <xf numFmtId="0" fontId="10" fillId="9" borderId="19" xfId="2" applyFont="1" applyFill="1" applyBorder="1" applyAlignment="1">
      <alignment horizontal="left" vertical="center" wrapText="1"/>
    </xf>
    <xf numFmtId="0" fontId="11" fillId="9" borderId="3" xfId="0" applyFont="1" applyFill="1" applyBorder="1" applyAlignment="1">
      <alignment horizontal="left" vertical="center" wrapText="1"/>
    </xf>
    <xf numFmtId="0" fontId="11" fillId="9" borderId="9" xfId="2" applyFont="1" applyFill="1" applyBorder="1" applyAlignment="1">
      <alignment horizontal="left" vertical="center" wrapText="1"/>
    </xf>
    <xf numFmtId="0" fontId="11" fillId="9" borderId="3" xfId="2" applyFont="1" applyFill="1" applyBorder="1" applyAlignment="1">
      <alignment horizontal="left" vertical="center" wrapText="1"/>
    </xf>
    <xf numFmtId="9" fontId="6" fillId="9" borderId="9" xfId="3" applyFont="1" applyFill="1" applyBorder="1" applyAlignment="1">
      <alignment horizontal="center" vertical="center" wrapText="1"/>
    </xf>
    <xf numFmtId="9" fontId="6" fillId="9" borderId="3" xfId="3" applyFont="1" applyFill="1" applyBorder="1" applyAlignment="1">
      <alignment horizontal="center" vertical="center" wrapText="1"/>
    </xf>
    <xf numFmtId="0" fontId="27" fillId="9" borderId="49" xfId="2" applyFont="1" applyFill="1" applyBorder="1" applyAlignment="1">
      <alignment horizontal="left" vertical="center" wrapText="1"/>
    </xf>
    <xf numFmtId="0" fontId="27" fillId="9" borderId="19" xfId="2" applyFont="1" applyFill="1" applyBorder="1" applyAlignment="1">
      <alignment horizontal="left" vertical="center" wrapText="1"/>
    </xf>
    <xf numFmtId="0" fontId="9" fillId="9" borderId="9" xfId="0" applyFont="1" applyFill="1" applyBorder="1" applyAlignment="1">
      <alignment horizontal="left" vertical="center" wrapText="1"/>
    </xf>
    <xf numFmtId="0" fontId="9" fillId="9" borderId="2" xfId="0" applyFont="1" applyFill="1" applyBorder="1" applyAlignment="1">
      <alignment horizontal="left" vertical="center" wrapText="1"/>
    </xf>
    <xf numFmtId="0" fontId="9" fillId="9" borderId="9" xfId="2" applyFont="1" applyFill="1" applyBorder="1" applyAlignment="1">
      <alignment horizontal="left" vertical="center" wrapText="1"/>
    </xf>
    <xf numFmtId="0" fontId="9" fillId="9" borderId="2" xfId="2" applyFont="1" applyFill="1" applyBorder="1" applyAlignment="1">
      <alignment horizontal="left" vertical="center" wrapText="1"/>
    </xf>
    <xf numFmtId="0" fontId="6" fillId="9" borderId="9" xfId="2" applyFont="1" applyFill="1" applyBorder="1" applyAlignment="1">
      <alignment horizontal="left" vertical="center" wrapText="1"/>
    </xf>
    <xf numFmtId="0" fontId="6" fillId="9" borderId="2" xfId="2" applyFont="1" applyFill="1" applyBorder="1" applyAlignment="1">
      <alignment horizontal="left" vertical="center" wrapText="1"/>
    </xf>
    <xf numFmtId="9" fontId="6" fillId="9" borderId="2" xfId="3" applyFont="1" applyFill="1" applyBorder="1" applyAlignment="1">
      <alignment horizontal="center" vertical="center" wrapText="1"/>
    </xf>
    <xf numFmtId="9" fontId="6" fillId="9" borderId="9" xfId="0" applyNumberFormat="1" applyFont="1" applyFill="1" applyBorder="1" applyAlignment="1">
      <alignment horizontal="center" vertical="center" wrapText="1"/>
    </xf>
    <xf numFmtId="9" fontId="6" fillId="9" borderId="2" xfId="0" applyNumberFormat="1" applyFont="1" applyFill="1" applyBorder="1" applyAlignment="1">
      <alignment horizontal="center" vertical="center" wrapText="1"/>
    </xf>
    <xf numFmtId="9" fontId="6" fillId="9" borderId="3" xfId="0" applyNumberFormat="1" applyFont="1" applyFill="1" applyBorder="1" applyAlignment="1">
      <alignment horizontal="center" vertical="center" wrapText="1"/>
    </xf>
    <xf numFmtId="9" fontId="6" fillId="9" borderId="9" xfId="0" applyNumberFormat="1" applyFont="1" applyFill="1" applyBorder="1" applyAlignment="1">
      <alignment horizontal="center" vertical="center"/>
    </xf>
    <xf numFmtId="9" fontId="6" fillId="9" borderId="3" xfId="0" applyNumberFormat="1" applyFont="1" applyFill="1" applyBorder="1" applyAlignment="1">
      <alignment horizontal="center" vertical="center"/>
    </xf>
    <xf numFmtId="10" fontId="6" fillId="9" borderId="9" xfId="3" applyNumberFormat="1" applyFont="1" applyFill="1" applyBorder="1" applyAlignment="1">
      <alignment horizontal="center" vertical="center"/>
    </xf>
    <xf numFmtId="10" fontId="6" fillId="9" borderId="3" xfId="3" applyNumberFormat="1" applyFont="1" applyFill="1" applyBorder="1" applyAlignment="1">
      <alignment horizontal="center" vertical="center"/>
    </xf>
    <xf numFmtId="0" fontId="6" fillId="9" borderId="3" xfId="2" applyFont="1" applyFill="1" applyBorder="1" applyAlignment="1">
      <alignment horizontal="left" vertical="center" wrapText="1"/>
    </xf>
    <xf numFmtId="14" fontId="6" fillId="9" borderId="9" xfId="2" applyNumberFormat="1" applyFont="1" applyFill="1" applyBorder="1" applyAlignment="1">
      <alignment horizontal="right" vertical="center" wrapText="1"/>
    </xf>
    <xf numFmtId="14" fontId="6" fillId="9" borderId="3" xfId="2" applyNumberFormat="1" applyFont="1" applyFill="1" applyBorder="1" applyAlignment="1">
      <alignment horizontal="right" vertical="center" wrapText="1"/>
    </xf>
    <xf numFmtId="9" fontId="29" fillId="6" borderId="2" xfId="3" applyFont="1" applyFill="1" applyBorder="1" applyAlignment="1">
      <alignment horizontal="center" vertical="center" wrapText="1"/>
    </xf>
    <xf numFmtId="9" fontId="29" fillId="6" borderId="3" xfId="3"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14" fontId="9" fillId="0" borderId="2" xfId="0" applyNumberFormat="1" applyFont="1" applyFill="1" applyBorder="1" applyAlignment="1">
      <alignment horizontal="left" vertical="center" wrapText="1"/>
    </xf>
    <xf numFmtId="14" fontId="9" fillId="0" borderId="3" xfId="0" applyNumberFormat="1" applyFont="1" applyFill="1" applyBorder="1" applyAlignment="1">
      <alignment horizontal="left" vertical="center" wrapText="1"/>
    </xf>
    <xf numFmtId="0" fontId="6" fillId="0" borderId="17" xfId="1" applyFont="1" applyFill="1" applyBorder="1" applyAlignment="1">
      <alignment horizontal="left" vertical="center" wrapText="1"/>
    </xf>
    <xf numFmtId="0" fontId="9" fillId="0" borderId="16" xfId="1" applyFont="1" applyFill="1" applyBorder="1" applyAlignment="1">
      <alignment horizontal="left" vertical="center" wrapText="1"/>
    </xf>
    <xf numFmtId="10" fontId="8" fillId="7" borderId="5" xfId="0" applyNumberFormat="1" applyFont="1" applyFill="1" applyBorder="1" applyAlignment="1">
      <alignment horizontal="center" vertical="center"/>
    </xf>
    <xf numFmtId="10" fontId="8" fillId="7" borderId="2" xfId="0" applyNumberFormat="1" applyFont="1" applyFill="1" applyBorder="1" applyAlignment="1">
      <alignment horizontal="center" vertical="center"/>
    </xf>
    <xf numFmtId="10" fontId="8" fillId="7" borderId="3" xfId="0" applyNumberFormat="1" applyFont="1" applyFill="1" applyBorder="1" applyAlignment="1">
      <alignment horizontal="center" vertical="center"/>
    </xf>
    <xf numFmtId="9" fontId="8" fillId="7" borderId="9" xfId="0" applyNumberFormat="1" applyFont="1" applyFill="1" applyBorder="1" applyAlignment="1">
      <alignment horizontal="center" vertical="center"/>
    </xf>
    <xf numFmtId="9" fontId="8" fillId="7" borderId="2" xfId="0" applyNumberFormat="1" applyFont="1" applyFill="1" applyBorder="1" applyAlignment="1">
      <alignment horizontal="center" vertical="center"/>
    </xf>
    <xf numFmtId="9" fontId="8" fillId="7" borderId="3" xfId="0" applyNumberFormat="1" applyFont="1" applyFill="1" applyBorder="1" applyAlignment="1">
      <alignment horizontal="center" vertical="center"/>
    </xf>
    <xf numFmtId="10" fontId="8" fillId="7" borderId="9" xfId="3" applyNumberFormat="1" applyFont="1" applyFill="1" applyBorder="1" applyAlignment="1">
      <alignment horizontal="center" vertical="center"/>
    </xf>
    <xf numFmtId="10" fontId="8" fillId="7" borderId="2" xfId="3" applyNumberFormat="1" applyFont="1" applyFill="1" applyBorder="1" applyAlignment="1">
      <alignment horizontal="center" vertical="center"/>
    </xf>
    <xf numFmtId="10" fontId="8" fillId="7" borderId="3" xfId="3" applyNumberFormat="1" applyFont="1" applyFill="1" applyBorder="1" applyAlignment="1">
      <alignment horizontal="center" vertical="center"/>
    </xf>
    <xf numFmtId="0" fontId="27" fillId="9" borderId="9" xfId="0" applyFont="1" applyFill="1" applyBorder="1" applyAlignment="1">
      <alignment horizontal="left" vertical="center" wrapText="1"/>
    </xf>
    <xf numFmtId="0" fontId="27" fillId="9" borderId="2" xfId="0" applyFont="1" applyFill="1" applyBorder="1" applyAlignment="1">
      <alignment horizontal="left" vertical="center" wrapText="1"/>
    </xf>
    <xf numFmtId="14" fontId="9" fillId="9" borderId="9" xfId="0" applyNumberFormat="1" applyFont="1" applyFill="1" applyBorder="1" applyAlignment="1">
      <alignment horizontal="left" vertical="center" wrapText="1"/>
    </xf>
    <xf numFmtId="14" fontId="9" fillId="9" borderId="2" xfId="0" applyNumberFormat="1" applyFont="1" applyFill="1" applyBorder="1" applyAlignment="1">
      <alignment horizontal="left" vertical="center" wrapText="1"/>
    </xf>
    <xf numFmtId="0" fontId="6" fillId="9" borderId="21" xfId="0" applyFont="1" applyFill="1" applyBorder="1" applyAlignment="1">
      <alignment horizontal="left" vertical="center" wrapText="1"/>
    </xf>
    <xf numFmtId="0" fontId="9" fillId="9" borderId="17" xfId="0" applyFont="1" applyFill="1" applyBorder="1" applyAlignment="1">
      <alignment horizontal="left" vertical="center" wrapText="1"/>
    </xf>
    <xf numFmtId="0" fontId="9" fillId="0" borderId="2" xfId="2" applyFont="1" applyFill="1" applyBorder="1" applyAlignment="1">
      <alignment horizontal="left" vertical="center" wrapText="1"/>
    </xf>
    <xf numFmtId="10" fontId="29" fillId="6" borderId="2" xfId="0" applyNumberFormat="1" applyFont="1" applyFill="1" applyBorder="1" applyAlignment="1">
      <alignment horizontal="center" vertical="center" wrapText="1"/>
    </xf>
    <xf numFmtId="10" fontId="29" fillId="6" borderId="3" xfId="0" applyNumberFormat="1" applyFont="1" applyFill="1" applyBorder="1" applyAlignment="1">
      <alignment horizontal="center" vertical="center" wrapText="1"/>
    </xf>
    <xf numFmtId="9" fontId="29" fillId="9" borderId="5" xfId="3" applyFont="1" applyFill="1" applyBorder="1" applyAlignment="1">
      <alignment horizontal="center" vertical="center" wrapText="1"/>
    </xf>
    <xf numFmtId="9" fontId="29" fillId="9" borderId="3" xfId="3" applyFont="1" applyFill="1" applyBorder="1" applyAlignment="1">
      <alignment horizontal="center" vertical="center" wrapText="1"/>
    </xf>
    <xf numFmtId="9" fontId="8" fillId="9" borderId="5" xfId="0" applyNumberFormat="1" applyFont="1" applyFill="1" applyBorder="1" applyAlignment="1">
      <alignment horizontal="center" vertical="center" wrapText="1"/>
    </xf>
    <xf numFmtId="9" fontId="8" fillId="9" borderId="3" xfId="0" applyNumberFormat="1" applyFont="1" applyFill="1" applyBorder="1" applyAlignment="1">
      <alignment horizontal="center" vertical="center" wrapText="1"/>
    </xf>
    <xf numFmtId="10" fontId="8" fillId="9" borderId="5" xfId="3" applyNumberFormat="1" applyFont="1" applyFill="1" applyBorder="1" applyAlignment="1">
      <alignment horizontal="center" vertical="center" wrapText="1"/>
    </xf>
    <xf numFmtId="10" fontId="8" fillId="9" borderId="3" xfId="3" applyNumberFormat="1" applyFont="1" applyFill="1" applyBorder="1" applyAlignment="1">
      <alignment horizontal="center" vertical="center" wrapText="1"/>
    </xf>
    <xf numFmtId="0" fontId="9" fillId="9" borderId="5" xfId="2" applyFont="1" applyFill="1" applyBorder="1" applyAlignment="1">
      <alignment horizontal="left" vertical="center" wrapText="1"/>
    </xf>
    <xf numFmtId="0" fontId="9" fillId="9" borderId="3" xfId="2" applyFont="1" applyFill="1" applyBorder="1" applyAlignment="1">
      <alignment horizontal="left" vertical="center" wrapText="1"/>
    </xf>
    <xf numFmtId="14" fontId="9" fillId="9" borderId="5" xfId="0" applyNumberFormat="1" applyFont="1" applyFill="1" applyBorder="1" applyAlignment="1">
      <alignment horizontal="left" vertical="center" wrapText="1"/>
    </xf>
    <xf numFmtId="14" fontId="9" fillId="9" borderId="3" xfId="0" applyNumberFormat="1" applyFont="1" applyFill="1" applyBorder="1" applyAlignment="1">
      <alignment horizontal="left" vertical="center" wrapText="1"/>
    </xf>
    <xf numFmtId="0" fontId="28" fillId="9" borderId="14" xfId="2" applyFont="1" applyFill="1" applyBorder="1" applyAlignment="1">
      <alignment horizontal="left" vertical="center" wrapText="1"/>
    </xf>
    <xf numFmtId="0" fontId="28" fillId="9" borderId="16" xfId="2" applyFont="1" applyFill="1" applyBorder="1" applyAlignment="1">
      <alignment horizontal="left" vertical="center" wrapText="1"/>
    </xf>
    <xf numFmtId="0" fontId="9" fillId="9" borderId="5" xfId="0" applyFont="1" applyFill="1" applyBorder="1" applyAlignment="1">
      <alignment horizontal="left" vertical="center" wrapText="1"/>
    </xf>
    <xf numFmtId="0" fontId="9" fillId="9" borderId="3" xfId="0" applyFont="1" applyFill="1" applyBorder="1" applyAlignment="1">
      <alignment horizontal="left" vertical="center" wrapText="1"/>
    </xf>
    <xf numFmtId="0" fontId="27" fillId="9" borderId="5" xfId="0" applyFont="1" applyFill="1" applyBorder="1" applyAlignment="1">
      <alignment horizontal="left" vertical="center" wrapText="1"/>
    </xf>
    <xf numFmtId="0" fontId="27" fillId="9" borderId="3" xfId="0" applyFont="1" applyFill="1" applyBorder="1" applyAlignment="1">
      <alignment horizontal="left" vertical="center" wrapText="1"/>
    </xf>
    <xf numFmtId="9" fontId="29" fillId="9" borderId="5" xfId="0" applyNumberFormat="1" applyFont="1" applyFill="1" applyBorder="1" applyAlignment="1">
      <alignment horizontal="center" vertical="center" wrapText="1"/>
    </xf>
    <xf numFmtId="9" fontId="29" fillId="9" borderId="3" xfId="0" applyNumberFormat="1" applyFont="1" applyFill="1" applyBorder="1" applyAlignment="1">
      <alignment horizontal="center" vertical="center" wrapText="1"/>
    </xf>
    <xf numFmtId="0" fontId="11" fillId="0" borderId="9"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6" fillId="0" borderId="9" xfId="1" applyFont="1" applyFill="1" applyBorder="1" applyAlignment="1">
      <alignment horizontal="left" vertical="center" wrapText="1"/>
    </xf>
    <xf numFmtId="0" fontId="6" fillId="0" borderId="2" xfId="1" applyFont="1" applyFill="1" applyBorder="1" applyAlignment="1">
      <alignment horizontal="left" vertical="center" wrapText="1"/>
    </xf>
    <xf numFmtId="9" fontId="14" fillId="0" borderId="9" xfId="3" applyFont="1" applyFill="1" applyBorder="1" applyAlignment="1">
      <alignment horizontal="center" vertical="center" wrapText="1"/>
    </xf>
    <xf numFmtId="9" fontId="14" fillId="0" borderId="2" xfId="3" applyFont="1" applyFill="1" applyBorder="1" applyAlignment="1">
      <alignment horizontal="center" vertical="center" wrapText="1"/>
    </xf>
    <xf numFmtId="0" fontId="6" fillId="0" borderId="4" xfId="1" applyFont="1" applyFill="1" applyBorder="1" applyAlignment="1">
      <alignment horizontal="left" vertical="center" wrapText="1"/>
    </xf>
    <xf numFmtId="0" fontId="6" fillId="0" borderId="5" xfId="1" applyFont="1" applyFill="1" applyBorder="1" applyAlignment="1">
      <alignment horizontal="left" vertical="center" wrapText="1"/>
    </xf>
    <xf numFmtId="0" fontId="28" fillId="0" borderId="49" xfId="1" applyFont="1" applyFill="1" applyBorder="1" applyAlignment="1">
      <alignment horizontal="left" vertical="center" wrapText="1"/>
    </xf>
    <xf numFmtId="0" fontId="28" fillId="0" borderId="14" xfId="1" applyFont="1" applyFill="1" applyBorder="1" applyAlignment="1">
      <alignment horizontal="left" vertical="center" wrapText="1"/>
    </xf>
    <xf numFmtId="0" fontId="6" fillId="0" borderId="31" xfId="1" applyFont="1" applyFill="1" applyBorder="1" applyAlignment="1">
      <alignment horizontal="left" vertical="center" wrapText="1"/>
    </xf>
    <xf numFmtId="0" fontId="28" fillId="0" borderId="48" xfId="1" applyFont="1" applyFill="1" applyBorder="1" applyAlignment="1">
      <alignment horizontal="left" vertical="top" wrapText="1"/>
    </xf>
    <xf numFmtId="0" fontId="28" fillId="0" borderId="14" xfId="1" applyFont="1" applyFill="1" applyBorder="1" applyAlignment="1">
      <alignment horizontal="left" vertical="top"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9" fontId="6" fillId="0" borderId="4" xfId="3" applyFont="1" applyFill="1" applyBorder="1" applyAlignment="1">
      <alignment horizontal="center" vertical="center"/>
    </xf>
    <xf numFmtId="9" fontId="6" fillId="0" borderId="5" xfId="3" applyFont="1" applyFill="1" applyBorder="1" applyAlignment="1">
      <alignment horizontal="center" vertical="center"/>
    </xf>
    <xf numFmtId="9" fontId="6" fillId="0" borderId="4" xfId="0" applyNumberFormat="1" applyFont="1" applyFill="1" applyBorder="1" applyAlignment="1">
      <alignment horizontal="center" vertical="center"/>
    </xf>
    <xf numFmtId="0" fontId="6" fillId="0" borderId="5" xfId="0" applyFont="1" applyFill="1" applyBorder="1" applyAlignment="1">
      <alignment horizontal="center" vertical="center"/>
    </xf>
    <xf numFmtId="0" fontId="6" fillId="0" borderId="62" xfId="1" applyFont="1" applyFill="1" applyBorder="1" applyAlignment="1">
      <alignment horizontal="left" vertical="center" wrapText="1"/>
    </xf>
    <xf numFmtId="0" fontId="6" fillId="0" borderId="56" xfId="1" applyFont="1" applyFill="1" applyBorder="1" applyAlignment="1">
      <alignment horizontal="left" vertical="center" wrapText="1"/>
    </xf>
    <xf numFmtId="10" fontId="14" fillId="0" borderId="9" xfId="0" applyNumberFormat="1" applyFont="1" applyFill="1" applyBorder="1" applyAlignment="1">
      <alignment horizontal="center" vertical="center" wrapText="1"/>
    </xf>
    <xf numFmtId="10" fontId="14" fillId="0" borderId="2" xfId="0" applyNumberFormat="1" applyFont="1" applyFill="1" applyBorder="1" applyAlignment="1">
      <alignment horizontal="center" vertical="center" wrapText="1"/>
    </xf>
    <xf numFmtId="0" fontId="6" fillId="0" borderId="58" xfId="1" applyFont="1" applyFill="1" applyBorder="1" applyAlignment="1">
      <alignment horizontal="left" vertical="center" wrapText="1"/>
    </xf>
    <xf numFmtId="0" fontId="6" fillId="0" borderId="61" xfId="1" applyFont="1" applyFill="1" applyBorder="1" applyAlignment="1">
      <alignment horizontal="left" vertical="center" wrapText="1"/>
    </xf>
    <xf numFmtId="0" fontId="6" fillId="0" borderId="8" xfId="1" applyFont="1" applyFill="1" applyBorder="1" applyAlignment="1">
      <alignment horizontal="left" vertical="center" wrapText="1"/>
    </xf>
    <xf numFmtId="9" fontId="6" fillId="0" borderId="8" xfId="3" applyFont="1" applyFill="1" applyBorder="1" applyAlignment="1">
      <alignment horizontal="center" vertical="center"/>
    </xf>
    <xf numFmtId="0" fontId="6" fillId="0" borderId="8" xfId="0" applyFont="1" applyFill="1" applyBorder="1" applyAlignment="1">
      <alignment horizontal="center" vertical="center"/>
    </xf>
    <xf numFmtId="0" fontId="6" fillId="0" borderId="42" xfId="1" applyFont="1" applyFill="1" applyBorder="1" applyAlignment="1">
      <alignment horizontal="left" vertical="center" wrapText="1"/>
    </xf>
    <xf numFmtId="0" fontId="28" fillId="0" borderId="50" xfId="1"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8" xfId="2" applyFont="1" applyFill="1" applyBorder="1" applyAlignment="1">
      <alignment horizontal="left" vertical="center" wrapText="1"/>
    </xf>
    <xf numFmtId="0" fontId="10" fillId="2" borderId="4" xfId="2" applyFont="1" applyFill="1" applyBorder="1" applyAlignment="1">
      <alignment horizontal="left" vertical="center" wrapText="1"/>
    </xf>
    <xf numFmtId="0" fontId="10" fillId="2" borderId="7" xfId="2" applyFont="1" applyFill="1" applyBorder="1" applyAlignment="1">
      <alignment horizontal="left" vertical="center" wrapText="1"/>
    </xf>
    <xf numFmtId="9" fontId="6" fillId="2" borderId="8" xfId="3" applyFont="1" applyFill="1" applyBorder="1" applyAlignment="1">
      <alignment horizontal="center" vertical="center" wrapText="1"/>
    </xf>
    <xf numFmtId="9" fontId="6" fillId="2" borderId="7" xfId="3" applyFont="1" applyFill="1" applyBorder="1" applyAlignment="1">
      <alignment horizontal="center" vertical="center" wrapText="1"/>
    </xf>
    <xf numFmtId="9" fontId="6" fillId="2" borderId="8" xfId="0" applyNumberFormat="1" applyFont="1" applyFill="1" applyBorder="1" applyAlignment="1">
      <alignment horizontal="center" vertical="center" wrapText="1"/>
    </xf>
    <xf numFmtId="9" fontId="6" fillId="2" borderId="7" xfId="0" applyNumberFormat="1" applyFont="1" applyFill="1" applyBorder="1" applyAlignment="1">
      <alignment horizontal="center" vertical="center" wrapText="1"/>
    </xf>
    <xf numFmtId="14" fontId="10" fillId="2" borderId="4" xfId="2" applyNumberFormat="1" applyFont="1" applyFill="1" applyBorder="1" applyAlignment="1">
      <alignment horizontal="center" vertical="center" wrapText="1"/>
    </xf>
    <xf numFmtId="14" fontId="10" fillId="2" borderId="7" xfId="2" applyNumberFormat="1" applyFont="1" applyFill="1" applyBorder="1" applyAlignment="1">
      <alignment horizontal="center" vertical="center" wrapText="1"/>
    </xf>
    <xf numFmtId="0" fontId="5" fillId="2" borderId="49" xfId="2" applyFont="1" applyFill="1" applyBorder="1" applyAlignment="1">
      <alignment horizontal="left" vertical="center" wrapText="1"/>
    </xf>
    <xf numFmtId="0" fontId="10" fillId="2" borderId="19" xfId="2" applyFont="1" applyFill="1" applyBorder="1" applyAlignment="1">
      <alignment horizontal="left" vertical="center" wrapText="1"/>
    </xf>
    <xf numFmtId="0" fontId="6" fillId="2" borderId="9" xfId="2" applyFont="1" applyFill="1" applyBorder="1" applyAlignment="1">
      <alignment horizontal="left" vertical="center" wrapText="1"/>
    </xf>
    <xf numFmtId="0" fontId="6" fillId="2" borderId="3" xfId="2"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9" xfId="2" applyFont="1" applyFill="1" applyBorder="1" applyAlignment="1">
      <alignment horizontal="left" vertical="center" wrapText="1"/>
    </xf>
    <xf numFmtId="0" fontId="11" fillId="2" borderId="3" xfId="2" applyFont="1" applyFill="1" applyBorder="1" applyAlignment="1">
      <alignment horizontal="left" vertical="center" wrapText="1"/>
    </xf>
    <xf numFmtId="9" fontId="6" fillId="2" borderId="9" xfId="3" applyFont="1" applyFill="1" applyBorder="1" applyAlignment="1">
      <alignment horizontal="center" vertical="center" wrapText="1"/>
    </xf>
    <xf numFmtId="9" fontId="6" fillId="2" borderId="3" xfId="3" applyFont="1" applyFill="1" applyBorder="1" applyAlignment="1">
      <alignment horizontal="center" vertical="center" wrapText="1"/>
    </xf>
    <xf numFmtId="14" fontId="6" fillId="2" borderId="9" xfId="2" applyNumberFormat="1" applyFont="1" applyFill="1" applyBorder="1" applyAlignment="1">
      <alignment horizontal="right" vertical="center" wrapText="1"/>
    </xf>
    <xf numFmtId="14" fontId="6" fillId="2" borderId="3" xfId="2" applyNumberFormat="1" applyFont="1" applyFill="1" applyBorder="1" applyAlignment="1">
      <alignment horizontal="right" vertical="center" wrapText="1"/>
    </xf>
    <xf numFmtId="0" fontId="27" fillId="2" borderId="49" xfId="2" applyFont="1" applyFill="1" applyBorder="1" applyAlignment="1">
      <alignment horizontal="left" vertical="center" wrapText="1"/>
    </xf>
    <xf numFmtId="0" fontId="27" fillId="2" borderId="19" xfId="2"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9" xfId="2" applyFont="1" applyFill="1" applyBorder="1" applyAlignment="1">
      <alignment horizontal="left" vertical="center" wrapText="1"/>
    </xf>
    <xf numFmtId="0" fontId="6" fillId="0" borderId="2" xfId="2" applyFont="1" applyFill="1" applyBorder="1" applyAlignment="1">
      <alignment horizontal="left" vertical="center" wrapText="1"/>
    </xf>
    <xf numFmtId="9" fontId="6" fillId="0" borderId="9" xfId="3" applyFont="1" applyFill="1" applyBorder="1" applyAlignment="1">
      <alignment horizontal="center" vertical="center" wrapText="1"/>
    </xf>
    <xf numFmtId="9" fontId="6" fillId="0" borderId="2" xfId="3" applyFont="1" applyFill="1" applyBorder="1" applyAlignment="1">
      <alignment horizontal="center" vertical="center" wrapText="1"/>
    </xf>
    <xf numFmtId="9" fontId="6" fillId="0" borderId="9" xfId="0" applyNumberFormat="1" applyFont="1" applyFill="1" applyBorder="1" applyAlignment="1">
      <alignment horizontal="center" vertical="center" wrapText="1"/>
    </xf>
    <xf numFmtId="9" fontId="6" fillId="0" borderId="2" xfId="0" applyNumberFormat="1" applyFont="1" applyFill="1" applyBorder="1" applyAlignment="1">
      <alignment horizontal="center" vertical="center" wrapText="1"/>
    </xf>
    <xf numFmtId="9" fontId="6" fillId="2" borderId="9" xfId="0" applyNumberFormat="1" applyFont="1" applyFill="1" applyBorder="1" applyAlignment="1">
      <alignment horizontal="center" vertical="center" wrapText="1"/>
    </xf>
    <xf numFmtId="9" fontId="6" fillId="2" borderId="3" xfId="0" applyNumberFormat="1" applyFont="1" applyFill="1" applyBorder="1" applyAlignment="1">
      <alignment horizontal="center" vertical="center" wrapText="1"/>
    </xf>
    <xf numFmtId="9" fontId="6" fillId="7" borderId="9" xfId="0" applyNumberFormat="1" applyFont="1" applyFill="1" applyBorder="1" applyAlignment="1">
      <alignment horizontal="center" vertical="center"/>
    </xf>
    <xf numFmtId="9" fontId="6" fillId="7" borderId="3" xfId="0" applyNumberFormat="1" applyFont="1" applyFill="1" applyBorder="1" applyAlignment="1">
      <alignment horizontal="center" vertical="center"/>
    </xf>
    <xf numFmtId="10" fontId="6" fillId="7" borderId="9" xfId="3" applyNumberFormat="1" applyFont="1" applyFill="1" applyBorder="1" applyAlignment="1">
      <alignment horizontal="center" vertical="center"/>
    </xf>
    <xf numFmtId="10" fontId="6" fillId="7" borderId="3" xfId="3" applyNumberFormat="1" applyFont="1" applyFill="1" applyBorder="1" applyAlignment="1">
      <alignment horizontal="center" vertical="center"/>
    </xf>
    <xf numFmtId="0" fontId="28" fillId="0" borderId="14" xfId="2" applyFont="1" applyFill="1" applyBorder="1" applyAlignment="1">
      <alignment horizontal="left" vertical="center" wrapText="1"/>
    </xf>
    <xf numFmtId="0" fontId="28" fillId="0" borderId="16" xfId="2" applyFont="1" applyFill="1" applyBorder="1" applyAlignment="1">
      <alignment horizontal="left" vertical="center" wrapText="1"/>
    </xf>
    <xf numFmtId="9" fontId="6" fillId="0" borderId="5" xfId="0" applyNumberFormat="1" applyFont="1" applyFill="1" applyBorder="1" applyAlignment="1">
      <alignment horizontal="center" vertical="center" wrapText="1"/>
    </xf>
    <xf numFmtId="9" fontId="6" fillId="0" borderId="3" xfId="0" applyNumberFormat="1" applyFont="1" applyFill="1" applyBorder="1" applyAlignment="1">
      <alignment horizontal="center" vertical="center" wrapText="1"/>
    </xf>
    <xf numFmtId="9" fontId="6" fillId="0" borderId="5" xfId="3" applyFont="1" applyFill="1" applyBorder="1" applyAlignment="1">
      <alignment horizontal="center" vertical="center" wrapText="1"/>
    </xf>
    <xf numFmtId="9" fontId="6" fillId="0" borderId="3" xfId="3" applyFont="1" applyFill="1" applyBorder="1" applyAlignment="1">
      <alignment horizontal="center" vertical="center" wrapText="1"/>
    </xf>
    <xf numFmtId="9" fontId="8" fillId="7" borderId="5" xfId="0" applyNumberFormat="1" applyFont="1" applyFill="1" applyBorder="1" applyAlignment="1">
      <alignment horizontal="center" vertical="center" wrapText="1"/>
    </xf>
    <xf numFmtId="9" fontId="8" fillId="7" borderId="3" xfId="0" applyNumberFormat="1" applyFont="1" applyFill="1" applyBorder="1" applyAlignment="1">
      <alignment horizontal="center" vertical="center" wrapText="1"/>
    </xf>
    <xf numFmtId="10" fontId="8" fillId="7" borderId="5" xfId="3" applyNumberFormat="1" applyFont="1" applyFill="1" applyBorder="1" applyAlignment="1">
      <alignment horizontal="center" vertical="center" wrapText="1"/>
    </xf>
    <xf numFmtId="10" fontId="8" fillId="7" borderId="3" xfId="3" applyNumberFormat="1" applyFont="1" applyFill="1" applyBorder="1" applyAlignment="1">
      <alignment horizontal="center" vertical="center" wrapText="1"/>
    </xf>
    <xf numFmtId="0" fontId="6" fillId="0" borderId="5" xfId="2" applyFont="1" applyFill="1" applyBorder="1" applyAlignment="1">
      <alignment horizontal="left" vertical="center" wrapText="1"/>
    </xf>
    <xf numFmtId="0" fontId="6" fillId="0" borderId="3" xfId="2" applyFont="1" applyFill="1" applyBorder="1" applyAlignment="1">
      <alignment horizontal="left" vertical="center" wrapText="1"/>
    </xf>
    <xf numFmtId="14" fontId="6" fillId="0" borderId="5" xfId="0" applyNumberFormat="1" applyFont="1" applyFill="1" applyBorder="1" applyAlignment="1">
      <alignment horizontal="left" vertical="center" wrapText="1"/>
    </xf>
    <xf numFmtId="14" fontId="6" fillId="0" borderId="3" xfId="0" applyNumberFormat="1"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3"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7" fillId="0" borderId="2" xfId="0" applyFont="1" applyFill="1" applyBorder="1" applyAlignment="1">
      <alignment horizontal="left" vertical="center" wrapText="1"/>
    </xf>
    <xf numFmtId="14" fontId="6" fillId="0" borderId="9" xfId="0" applyNumberFormat="1" applyFont="1" applyFill="1" applyBorder="1" applyAlignment="1">
      <alignment horizontal="left" vertical="center" wrapText="1"/>
    </xf>
    <xf numFmtId="14" fontId="6" fillId="0" borderId="2" xfId="0" applyNumberFormat="1" applyFont="1" applyFill="1" applyBorder="1" applyAlignment="1">
      <alignment horizontal="left" vertical="center" wrapText="1"/>
    </xf>
    <xf numFmtId="0" fontId="5" fillId="0" borderId="21" xfId="0" applyFont="1" applyFill="1" applyBorder="1" applyAlignment="1">
      <alignment horizontal="left" vertical="center" wrapText="1"/>
    </xf>
    <xf numFmtId="0" fontId="6" fillId="0" borderId="17" xfId="0" applyFont="1" applyFill="1" applyBorder="1" applyAlignment="1">
      <alignment horizontal="left" vertical="center" wrapText="1"/>
    </xf>
  </cellXfs>
  <cellStyles count="4">
    <cellStyle name="Incorrecto" xfId="1" builtinId="27"/>
    <cellStyle name="Normal" xfId="0" builtinId="0"/>
    <cellStyle name="Notas" xfId="2" builtinId="10"/>
    <cellStyle name="Porcentaje" xfId="3" builtinId="5"/>
  </cellStyles>
  <dxfs count="0"/>
  <tableStyles count="0" defaultTableStyle="TableStyleMedium2" defaultPivotStyle="PivotStyleLight16"/>
  <colors>
    <mruColors>
      <color rgb="FF00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718705</xdr:colOff>
      <xdr:row>1</xdr:row>
      <xdr:rowOff>46760</xdr:rowOff>
    </xdr:from>
    <xdr:to>
      <xdr:col>13</xdr:col>
      <xdr:colOff>779319</xdr:colOff>
      <xdr:row>3</xdr:row>
      <xdr:rowOff>216478</xdr:rowOff>
    </xdr:to>
    <xdr:grpSp>
      <xdr:nvGrpSpPr>
        <xdr:cNvPr id="2" name="Grupo 1">
          <a:extLst>
            <a:ext uri="{FF2B5EF4-FFF2-40B4-BE49-F238E27FC236}">
              <a16:creationId xmlns:a16="http://schemas.microsoft.com/office/drawing/2014/main" xmlns="" id="{71FF51EC-8A50-4D11-B3E5-F51AC07392F5}"/>
            </a:ext>
          </a:extLst>
        </xdr:cNvPr>
        <xdr:cNvGrpSpPr/>
      </xdr:nvGrpSpPr>
      <xdr:grpSpPr>
        <a:xfrm>
          <a:off x="10659341" y="150669"/>
          <a:ext cx="1783773" cy="836468"/>
          <a:chOff x="0" y="0"/>
          <a:chExt cx="1724026" cy="850671"/>
        </a:xfrm>
      </xdr:grpSpPr>
      <xdr:sp macro="" textlink="">
        <xdr:nvSpPr>
          <xdr:cNvPr id="3" name="Rectángulo 2">
            <a:extLst>
              <a:ext uri="{FF2B5EF4-FFF2-40B4-BE49-F238E27FC236}">
                <a16:creationId xmlns:a16="http://schemas.microsoft.com/office/drawing/2014/main" xmlns="" id="{641F69E8-F936-4483-B92D-AB3D597891E6}"/>
              </a:ext>
            </a:extLst>
          </xdr:cNvPr>
          <xdr:cNvSpPr/>
        </xdr:nvSpPr>
        <xdr:spPr>
          <a:xfrm>
            <a:off x="9525" y="0"/>
            <a:ext cx="1704976" cy="379866"/>
          </a:xfrm>
          <a:prstGeom prst="rect">
            <a:avLst/>
          </a:prstGeom>
          <a:blipFill>
            <a:blip xmlns:r="http://schemas.openxmlformats.org/officeDocument/2006/relationships" r:embed="rId1"/>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4" name="Rectángulo 3">
            <a:extLst>
              <a:ext uri="{FF2B5EF4-FFF2-40B4-BE49-F238E27FC236}">
                <a16:creationId xmlns:a16="http://schemas.microsoft.com/office/drawing/2014/main" xmlns="" id="{660A7A8B-52E7-456F-A825-E3D35361AE43}"/>
              </a:ext>
            </a:extLst>
          </xdr:cNvPr>
          <xdr:cNvSpPr/>
        </xdr:nvSpPr>
        <xdr:spPr>
          <a:xfrm>
            <a:off x="0" y="466725"/>
            <a:ext cx="1724026" cy="383946"/>
          </a:xfrm>
          <a:prstGeom prst="rect">
            <a:avLst/>
          </a:prstGeom>
          <a:blipFill>
            <a:blip xmlns:r="http://schemas.openxmlformats.org/officeDocument/2006/relationships" r:embed="rId2"/>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1</xdr:col>
      <xdr:colOff>216478</xdr:colOff>
      <xdr:row>1</xdr:row>
      <xdr:rowOff>34637</xdr:rowOff>
    </xdr:from>
    <xdr:to>
      <xdr:col>1</xdr:col>
      <xdr:colOff>926522</xdr:colOff>
      <xdr:row>3</xdr:row>
      <xdr:rowOff>316956</xdr:rowOff>
    </xdr:to>
    <xdr:pic>
      <xdr:nvPicPr>
        <xdr:cNvPr id="5" name="Imagen 4">
          <a:extLst>
            <a:ext uri="{FF2B5EF4-FFF2-40B4-BE49-F238E27FC236}">
              <a16:creationId xmlns:a16="http://schemas.microsoft.com/office/drawing/2014/main" xmlns="" id="{8473F439-64FE-4509-9BDF-14CABF6B5935}"/>
            </a:ext>
          </a:extLst>
        </xdr:cNvPr>
        <xdr:cNvPicPr>
          <a:picLocks noChangeAspect="1"/>
        </xdr:cNvPicPr>
      </xdr:nvPicPr>
      <xdr:blipFill>
        <a:blip xmlns:r="http://schemas.openxmlformats.org/officeDocument/2006/relationships" r:embed="rId3"/>
        <a:stretch>
          <a:fillRect/>
        </a:stretch>
      </xdr:blipFill>
      <xdr:spPr>
        <a:xfrm>
          <a:off x="645103" y="139412"/>
          <a:ext cx="710044" cy="9490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762001</xdr:colOff>
      <xdr:row>0</xdr:row>
      <xdr:rowOff>0</xdr:rowOff>
    </xdr:from>
    <xdr:to>
      <xdr:col>15</xdr:col>
      <xdr:colOff>2337955</xdr:colOff>
      <xdr:row>3</xdr:row>
      <xdr:rowOff>43295</xdr:rowOff>
    </xdr:to>
    <xdr:grpSp>
      <xdr:nvGrpSpPr>
        <xdr:cNvPr id="2" name="Grupo 1">
          <a:extLst>
            <a:ext uri="{FF2B5EF4-FFF2-40B4-BE49-F238E27FC236}">
              <a16:creationId xmlns:a16="http://schemas.microsoft.com/office/drawing/2014/main" xmlns="" id="{00000000-0008-0000-0300-000002000000}"/>
            </a:ext>
          </a:extLst>
        </xdr:cNvPr>
        <xdr:cNvGrpSpPr/>
      </xdr:nvGrpSpPr>
      <xdr:grpSpPr>
        <a:xfrm>
          <a:off x="12806796" y="0"/>
          <a:ext cx="5775614" cy="787977"/>
          <a:chOff x="0" y="0"/>
          <a:chExt cx="4400361" cy="614928"/>
        </a:xfrm>
      </xdr:grpSpPr>
      <xdr:pic>
        <xdr:nvPicPr>
          <xdr:cNvPr id="3" name="Imagen 2">
            <a:extLst>
              <a:ext uri="{FF2B5EF4-FFF2-40B4-BE49-F238E27FC236}">
                <a16:creationId xmlns:a16="http://schemas.microsoft.com/office/drawing/2014/main" xmlns=""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2973"/>
            <a:ext cx="1424940" cy="40195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Imagen 3">
            <a:extLst>
              <a:ext uri="{FF2B5EF4-FFF2-40B4-BE49-F238E27FC236}">
                <a16:creationId xmlns:a16="http://schemas.microsoft.com/office/drawing/2014/main" xmlns="" id="{00000000-0008-0000-03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52493" y="192018"/>
            <a:ext cx="2038985" cy="422910"/>
          </a:xfrm>
          <a:prstGeom prst="rect">
            <a:avLst/>
          </a:prstGeom>
          <a:noFill/>
          <a:ln>
            <a:noFill/>
          </a:ln>
        </xdr:spPr>
      </xdr:pic>
      <xdr:pic>
        <xdr:nvPicPr>
          <xdr:cNvPr id="5" name="Imagen 4">
            <a:extLst>
              <a:ext uri="{FF2B5EF4-FFF2-40B4-BE49-F238E27FC236}">
                <a16:creationId xmlns:a16="http://schemas.microsoft.com/office/drawing/2014/main" xmlns="" id="{00000000-0008-0000-0300-000005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19031" y="0"/>
            <a:ext cx="481330" cy="614928"/>
          </a:xfrm>
          <a:prstGeom prst="rect">
            <a:avLst/>
          </a:prstGeom>
          <a:noFill/>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762001</xdr:colOff>
      <xdr:row>0</xdr:row>
      <xdr:rowOff>0</xdr:rowOff>
    </xdr:from>
    <xdr:to>
      <xdr:col>15</xdr:col>
      <xdr:colOff>2337955</xdr:colOff>
      <xdr:row>3</xdr:row>
      <xdr:rowOff>43295</xdr:rowOff>
    </xdr:to>
    <xdr:grpSp>
      <xdr:nvGrpSpPr>
        <xdr:cNvPr id="2" name="Grupo 1">
          <a:extLst>
            <a:ext uri="{FF2B5EF4-FFF2-40B4-BE49-F238E27FC236}">
              <a16:creationId xmlns:a16="http://schemas.microsoft.com/office/drawing/2014/main" xmlns="" id="{00000000-0008-0000-0400-000002000000}"/>
            </a:ext>
          </a:extLst>
        </xdr:cNvPr>
        <xdr:cNvGrpSpPr/>
      </xdr:nvGrpSpPr>
      <xdr:grpSpPr>
        <a:xfrm>
          <a:off x="12806796" y="0"/>
          <a:ext cx="5775614" cy="787977"/>
          <a:chOff x="0" y="0"/>
          <a:chExt cx="4400361" cy="614928"/>
        </a:xfrm>
      </xdr:grpSpPr>
      <xdr:pic>
        <xdr:nvPicPr>
          <xdr:cNvPr id="3" name="Imagen 2">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2973"/>
            <a:ext cx="1424940" cy="40195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Imagen 3">
            <a:extLst>
              <a:ext uri="{FF2B5EF4-FFF2-40B4-BE49-F238E27FC236}">
                <a16:creationId xmlns:a16="http://schemas.microsoft.com/office/drawing/2014/main" xmlns=""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52493" y="192018"/>
            <a:ext cx="2038985" cy="422910"/>
          </a:xfrm>
          <a:prstGeom prst="rect">
            <a:avLst/>
          </a:prstGeom>
          <a:noFill/>
          <a:ln>
            <a:noFill/>
          </a:ln>
        </xdr:spPr>
      </xdr:pic>
      <xdr:pic>
        <xdr:nvPicPr>
          <xdr:cNvPr id="5" name="Imagen 4">
            <a:extLst>
              <a:ext uri="{FF2B5EF4-FFF2-40B4-BE49-F238E27FC236}">
                <a16:creationId xmlns:a16="http://schemas.microsoft.com/office/drawing/2014/main" xmlns="" id="{00000000-0008-0000-0400-000005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19031" y="0"/>
            <a:ext cx="481330" cy="614928"/>
          </a:xfrm>
          <a:prstGeom prst="rect">
            <a:avLst/>
          </a:prstGeom>
          <a:noFill/>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tabSelected="1" zoomScale="110" zoomScaleNormal="110" zoomScaleSheetLayoutView="110" zoomScalePageLayoutView="60" workbookViewId="0">
      <pane xSplit="1" ySplit="6" topLeftCell="B28" activePane="bottomRight" state="frozen"/>
      <selection pane="topRight" activeCell="B1" sqref="B1"/>
      <selection pane="bottomLeft" activeCell="A7" sqref="A7"/>
      <selection pane="bottomRight" activeCell="D32" sqref="D32:D33"/>
    </sheetView>
  </sheetViews>
  <sheetFormatPr baseColWidth="10" defaultRowHeight="15.75" x14ac:dyDescent="0.25"/>
  <cols>
    <col min="1" max="1" width="6.42578125" style="4" customWidth="1"/>
    <col min="2" max="2" width="31" style="2" customWidth="1"/>
    <col min="3" max="3" width="6.85546875" style="3" customWidth="1"/>
    <col min="4" max="4" width="44.5703125" style="3" customWidth="1"/>
    <col min="5" max="5" width="34.85546875" style="3" customWidth="1"/>
    <col min="6" max="6" width="25.28515625" style="3" customWidth="1"/>
    <col min="7" max="7" width="9.5703125" style="237" hidden="1" customWidth="1"/>
    <col min="8" max="8" width="9.5703125" style="215" hidden="1" customWidth="1"/>
    <col min="9" max="9" width="9.28515625" style="217" hidden="1" customWidth="1"/>
    <col min="10" max="10" width="10.28515625" style="237" hidden="1" customWidth="1"/>
    <col min="11" max="11" width="12.140625" style="11" hidden="1" customWidth="1"/>
    <col min="12" max="12" width="12" style="18" hidden="1" customWidth="1"/>
    <col min="13" max="13" width="25.85546875" style="3" customWidth="1"/>
    <col min="14" max="14" width="13" style="226" customWidth="1"/>
    <col min="15" max="16384" width="11.42578125" style="1"/>
  </cols>
  <sheetData>
    <row r="1" spans="1:14" s="8" customFormat="1" ht="8.25" customHeight="1" x14ac:dyDescent="0.25">
      <c r="A1" s="5"/>
      <c r="B1" s="6"/>
      <c r="C1" s="7"/>
      <c r="D1" s="7"/>
      <c r="E1" s="7"/>
      <c r="F1" s="7"/>
      <c r="G1" s="237"/>
      <c r="H1" s="215"/>
      <c r="I1" s="217"/>
      <c r="J1" s="237"/>
      <c r="K1" s="11"/>
      <c r="L1" s="18"/>
      <c r="M1" s="7"/>
      <c r="N1" s="224"/>
    </row>
    <row r="2" spans="1:14" s="8" customFormat="1" ht="20.25" customHeight="1" x14ac:dyDescent="0.3">
      <c r="B2" s="472" t="s">
        <v>44</v>
      </c>
      <c r="C2" s="472"/>
      <c r="D2" s="472"/>
      <c r="E2" s="472"/>
      <c r="F2" s="472"/>
      <c r="G2" s="472"/>
      <c r="H2" s="472"/>
      <c r="I2" s="472"/>
      <c r="J2" s="472"/>
      <c r="K2" s="472"/>
      <c r="L2" s="472"/>
      <c r="M2" s="472"/>
      <c r="N2" s="472"/>
    </row>
    <row r="3" spans="1:14" s="8" customFormat="1" ht="32.25" customHeight="1" x14ac:dyDescent="0.3">
      <c r="A3" s="9"/>
      <c r="B3" s="473" t="s">
        <v>212</v>
      </c>
      <c r="C3" s="473"/>
      <c r="D3" s="473"/>
      <c r="E3" s="473"/>
      <c r="F3" s="473"/>
      <c r="G3" s="473"/>
      <c r="H3" s="473"/>
      <c r="I3" s="473"/>
      <c r="J3" s="473"/>
      <c r="K3" s="473"/>
      <c r="L3" s="473"/>
      <c r="M3" s="473"/>
      <c r="N3" s="473"/>
    </row>
    <row r="4" spans="1:14" s="8" customFormat="1" ht="27" customHeight="1" x14ac:dyDescent="0.2">
      <c r="A4" s="5"/>
      <c r="B4" s="6"/>
      <c r="C4" s="7"/>
      <c r="D4" s="7"/>
      <c r="E4" s="7"/>
      <c r="F4" s="7"/>
      <c r="G4" s="84"/>
      <c r="H4" s="216"/>
      <c r="I4" s="218"/>
      <c r="J4" s="84"/>
      <c r="L4" s="19"/>
      <c r="M4" s="7"/>
      <c r="N4" s="224"/>
    </row>
    <row r="5" spans="1:14" s="12" customFormat="1" ht="15.75" customHeight="1" x14ac:dyDescent="0.2">
      <c r="A5" s="13"/>
      <c r="B5" s="532" t="s">
        <v>4</v>
      </c>
      <c r="C5" s="534" t="s">
        <v>0</v>
      </c>
      <c r="D5" s="535"/>
      <c r="E5" s="538" t="s">
        <v>3</v>
      </c>
      <c r="F5" s="538" t="s">
        <v>1</v>
      </c>
      <c r="G5" s="540" t="s">
        <v>157</v>
      </c>
      <c r="H5" s="540"/>
      <c r="I5" s="540"/>
      <c r="J5" s="540"/>
      <c r="K5" s="541" t="s">
        <v>93</v>
      </c>
      <c r="L5" s="543" t="s">
        <v>69</v>
      </c>
      <c r="M5" s="538" t="s">
        <v>2</v>
      </c>
      <c r="N5" s="525" t="s">
        <v>5</v>
      </c>
    </row>
    <row r="6" spans="1:14" s="15" customFormat="1" ht="35.25" customHeight="1" thickBot="1" x14ac:dyDescent="0.3">
      <c r="A6" s="14"/>
      <c r="B6" s="533"/>
      <c r="C6" s="536"/>
      <c r="D6" s="537"/>
      <c r="E6" s="539"/>
      <c r="F6" s="539"/>
      <c r="G6" s="423" t="s">
        <v>70</v>
      </c>
      <c r="H6" s="424" t="s">
        <v>71</v>
      </c>
      <c r="I6" s="425" t="s">
        <v>72</v>
      </c>
      <c r="J6" s="423" t="s">
        <v>73</v>
      </c>
      <c r="K6" s="542"/>
      <c r="L6" s="544"/>
      <c r="M6" s="539"/>
      <c r="N6" s="526"/>
    </row>
    <row r="7" spans="1:14" s="27" customFormat="1" ht="16.5" customHeight="1" thickTop="1" x14ac:dyDescent="0.25">
      <c r="A7" s="26"/>
      <c r="B7" s="481" t="s">
        <v>6</v>
      </c>
      <c r="C7" s="482"/>
      <c r="D7" s="482"/>
      <c r="E7" s="482"/>
      <c r="F7" s="482"/>
      <c r="G7" s="482"/>
      <c r="H7" s="482"/>
      <c r="I7" s="482"/>
      <c r="J7" s="482"/>
      <c r="K7" s="482"/>
      <c r="L7" s="482"/>
      <c r="M7" s="482"/>
      <c r="N7" s="483"/>
    </row>
    <row r="8" spans="1:14" s="250" customFormat="1" ht="42.75" customHeight="1" x14ac:dyDescent="0.2">
      <c r="A8" s="238"/>
      <c r="B8" s="527" t="s">
        <v>273</v>
      </c>
      <c r="C8" s="239" t="s">
        <v>213</v>
      </c>
      <c r="D8" s="240" t="s">
        <v>240</v>
      </c>
      <c r="E8" s="465" t="s">
        <v>274</v>
      </c>
      <c r="F8" s="242" t="s">
        <v>264</v>
      </c>
      <c r="G8" s="243">
        <v>7.5</v>
      </c>
      <c r="H8" s="244" t="e">
        <f>+G8/#REF!</f>
        <v>#REF!</v>
      </c>
      <c r="I8" s="245">
        <v>1</v>
      </c>
      <c r="J8" s="246" t="e">
        <f>+H8/I8</f>
        <v>#REF!</v>
      </c>
      <c r="K8" s="247">
        <v>0.2</v>
      </c>
      <c r="L8" s="248" t="e">
        <f>+J8*K8</f>
        <v>#REF!</v>
      </c>
      <c r="M8" s="249" t="s">
        <v>266</v>
      </c>
      <c r="N8" s="305">
        <v>44331</v>
      </c>
    </row>
    <row r="9" spans="1:14" s="250" customFormat="1" ht="42.75" customHeight="1" x14ac:dyDescent="0.2">
      <c r="A9" s="238"/>
      <c r="B9" s="528"/>
      <c r="C9" s="251" t="s">
        <v>216</v>
      </c>
      <c r="D9" s="252" t="s">
        <v>275</v>
      </c>
      <c r="E9" s="466" t="s">
        <v>276</v>
      </c>
      <c r="F9" s="254" t="s">
        <v>265</v>
      </c>
      <c r="G9" s="255"/>
      <c r="H9" s="256"/>
      <c r="I9" s="257"/>
      <c r="J9" s="258"/>
      <c r="K9" s="259"/>
      <c r="L9" s="260"/>
      <c r="M9" s="460" t="s">
        <v>266</v>
      </c>
      <c r="N9" s="306">
        <v>44377</v>
      </c>
    </row>
    <row r="10" spans="1:14" s="250" customFormat="1" ht="42.75" customHeight="1" x14ac:dyDescent="0.2">
      <c r="A10" s="238"/>
      <c r="B10" s="529"/>
      <c r="C10" s="262" t="s">
        <v>217</v>
      </c>
      <c r="D10" s="263" t="s">
        <v>215</v>
      </c>
      <c r="E10" s="467" t="s">
        <v>277</v>
      </c>
      <c r="F10" s="264" t="s">
        <v>218</v>
      </c>
      <c r="G10" s="265">
        <v>7.5</v>
      </c>
      <c r="H10" s="266" t="e">
        <f>+G10/#REF!</f>
        <v>#REF!</v>
      </c>
      <c r="I10" s="267">
        <v>1</v>
      </c>
      <c r="J10" s="268" t="e">
        <f>+H10/I10</f>
        <v>#REF!</v>
      </c>
      <c r="K10" s="269">
        <v>0.2</v>
      </c>
      <c r="L10" s="270" t="e">
        <f>+J10*K10</f>
        <v>#REF!</v>
      </c>
      <c r="M10" s="460" t="s">
        <v>266</v>
      </c>
      <c r="N10" s="307">
        <v>44392</v>
      </c>
    </row>
    <row r="11" spans="1:14" s="250" customFormat="1" ht="30" customHeight="1" x14ac:dyDescent="0.2">
      <c r="A11" s="238"/>
      <c r="B11" s="527" t="s">
        <v>7</v>
      </c>
      <c r="C11" s="530" t="s">
        <v>171</v>
      </c>
      <c r="D11" s="512" t="s">
        <v>28</v>
      </c>
      <c r="E11" s="514" t="s">
        <v>75</v>
      </c>
      <c r="F11" s="308" t="s">
        <v>144</v>
      </c>
      <c r="G11" s="243">
        <v>7.5</v>
      </c>
      <c r="H11" s="309">
        <f>+G11/G12</f>
        <v>0.5</v>
      </c>
      <c r="I11" s="310">
        <v>1</v>
      </c>
      <c r="J11" s="311">
        <f>+H11/I11</f>
        <v>0.5</v>
      </c>
      <c r="K11" s="312">
        <v>0.2</v>
      </c>
      <c r="L11" s="313">
        <f>+J11*K11</f>
        <v>0.1</v>
      </c>
      <c r="M11" s="512" t="s">
        <v>266</v>
      </c>
      <c r="N11" s="522">
        <v>44378</v>
      </c>
    </row>
    <row r="12" spans="1:14" s="250" customFormat="1" ht="30" customHeight="1" x14ac:dyDescent="0.2">
      <c r="A12" s="238"/>
      <c r="B12" s="528"/>
      <c r="C12" s="531"/>
      <c r="D12" s="521"/>
      <c r="E12" s="499"/>
      <c r="F12" s="277" t="s">
        <v>194</v>
      </c>
      <c r="G12" s="255">
        <v>15</v>
      </c>
      <c r="H12" s="272"/>
      <c r="I12" s="273"/>
      <c r="J12" s="274"/>
      <c r="K12" s="275"/>
      <c r="L12" s="276"/>
      <c r="M12" s="521"/>
      <c r="N12" s="523"/>
    </row>
    <row r="13" spans="1:14" s="250" customFormat="1" ht="46.5" customHeight="1" x14ac:dyDescent="0.2">
      <c r="A13" s="238"/>
      <c r="B13" s="528"/>
      <c r="C13" s="251" t="s">
        <v>171</v>
      </c>
      <c r="D13" s="261" t="s">
        <v>241</v>
      </c>
      <c r="E13" s="253" t="s">
        <v>267</v>
      </c>
      <c r="F13" s="466" t="s">
        <v>193</v>
      </c>
      <c r="G13" s="255"/>
      <c r="H13" s="272"/>
      <c r="I13" s="273"/>
      <c r="J13" s="274"/>
      <c r="K13" s="275"/>
      <c r="L13" s="276"/>
      <c r="M13" s="261" t="s">
        <v>266</v>
      </c>
      <c r="N13" s="306">
        <v>44331</v>
      </c>
    </row>
    <row r="14" spans="1:14" s="250" customFormat="1" ht="43.5" customHeight="1" x14ac:dyDescent="0.2">
      <c r="A14" s="238"/>
      <c r="B14" s="529"/>
      <c r="C14" s="278" t="s">
        <v>171</v>
      </c>
      <c r="D14" s="279" t="s">
        <v>170</v>
      </c>
      <c r="E14" s="280" t="s">
        <v>200</v>
      </c>
      <c r="F14" s="281" t="s">
        <v>172</v>
      </c>
      <c r="G14" s="282">
        <v>7.5</v>
      </c>
      <c r="H14" s="283" t="e">
        <f>+G14/#REF!</f>
        <v>#REF!</v>
      </c>
      <c r="I14" s="284">
        <v>1</v>
      </c>
      <c r="J14" s="285" t="e">
        <f>+H14/I14</f>
        <v>#REF!</v>
      </c>
      <c r="K14" s="286">
        <v>0.2</v>
      </c>
      <c r="L14" s="287" t="e">
        <f>+J14*K14</f>
        <v>#REF!</v>
      </c>
      <c r="M14" s="461" t="s">
        <v>266</v>
      </c>
      <c r="N14" s="314">
        <v>44225</v>
      </c>
    </row>
    <row r="15" spans="1:14" s="30" customFormat="1" ht="42.75" x14ac:dyDescent="0.2">
      <c r="A15" s="29"/>
      <c r="B15" s="508" t="s">
        <v>103</v>
      </c>
      <c r="C15" s="288" t="s">
        <v>106</v>
      </c>
      <c r="D15" s="249" t="s">
        <v>26</v>
      </c>
      <c r="E15" s="241" t="s">
        <v>77</v>
      </c>
      <c r="F15" s="249" t="s">
        <v>76</v>
      </c>
      <c r="G15" s="289">
        <v>1</v>
      </c>
      <c r="H15" s="290">
        <f t="shared" ref="H15:H16" si="0">G15</f>
        <v>1</v>
      </c>
      <c r="I15" s="289">
        <v>1</v>
      </c>
      <c r="J15" s="289">
        <f t="shared" ref="J15:J16" si="1">H15/I15</f>
        <v>1</v>
      </c>
      <c r="K15" s="291">
        <v>0.2</v>
      </c>
      <c r="L15" s="292">
        <f>AVERAGE(J15:J16)*K15</f>
        <v>0.2</v>
      </c>
      <c r="M15" s="461" t="s">
        <v>266</v>
      </c>
      <c r="N15" s="428">
        <v>44227</v>
      </c>
    </row>
    <row r="16" spans="1:14" s="30" customFormat="1" ht="57" x14ac:dyDescent="0.2">
      <c r="A16" s="29"/>
      <c r="B16" s="524"/>
      <c r="C16" s="293" t="s">
        <v>55</v>
      </c>
      <c r="D16" s="261" t="s">
        <v>45</v>
      </c>
      <c r="E16" s="253" t="s">
        <v>78</v>
      </c>
      <c r="F16" s="261" t="s">
        <v>76</v>
      </c>
      <c r="G16" s="294">
        <v>1</v>
      </c>
      <c r="H16" s="295">
        <f t="shared" si="0"/>
        <v>1</v>
      </c>
      <c r="I16" s="294">
        <v>1</v>
      </c>
      <c r="J16" s="294">
        <f t="shared" si="1"/>
        <v>1</v>
      </c>
      <c r="K16" s="296"/>
      <c r="L16" s="297"/>
      <c r="M16" s="461" t="s">
        <v>266</v>
      </c>
      <c r="N16" s="429">
        <v>44316</v>
      </c>
    </row>
    <row r="17" spans="1:14" s="30" customFormat="1" ht="42.75" x14ac:dyDescent="0.2">
      <c r="A17" s="29"/>
      <c r="B17" s="509"/>
      <c r="C17" s="298" t="s">
        <v>220</v>
      </c>
      <c r="D17" s="271" t="s">
        <v>219</v>
      </c>
      <c r="E17" s="467" t="s">
        <v>278</v>
      </c>
      <c r="F17" s="271" t="s">
        <v>221</v>
      </c>
      <c r="G17" s="299"/>
      <c r="H17" s="300"/>
      <c r="I17" s="299"/>
      <c r="J17" s="299"/>
      <c r="K17" s="301"/>
      <c r="L17" s="302"/>
      <c r="M17" s="461" t="s">
        <v>266</v>
      </c>
      <c r="N17" s="430">
        <v>44377</v>
      </c>
    </row>
    <row r="18" spans="1:14" s="230" customFormat="1" ht="25.5" customHeight="1" x14ac:dyDescent="0.2">
      <c r="A18" s="229"/>
      <c r="B18" s="508" t="s">
        <v>8</v>
      </c>
      <c r="C18" s="510" t="s">
        <v>137</v>
      </c>
      <c r="D18" s="512" t="s">
        <v>66</v>
      </c>
      <c r="E18" s="514" t="s">
        <v>101</v>
      </c>
      <c r="F18" s="249" t="s">
        <v>94</v>
      </c>
      <c r="G18" s="315">
        <v>3</v>
      </c>
      <c r="H18" s="309">
        <f>+G18/G19</f>
        <v>1</v>
      </c>
      <c r="I18" s="310">
        <v>1</v>
      </c>
      <c r="J18" s="311">
        <f>IF(I18=0,0,H18/I18)</f>
        <v>1</v>
      </c>
      <c r="K18" s="291">
        <v>0.2</v>
      </c>
      <c r="L18" s="292">
        <f>+J18*K18</f>
        <v>0.2</v>
      </c>
      <c r="M18" s="512" t="s">
        <v>266</v>
      </c>
      <c r="N18" s="515" t="s">
        <v>102</v>
      </c>
    </row>
    <row r="19" spans="1:14" s="230" customFormat="1" ht="25.5" customHeight="1" x14ac:dyDescent="0.2">
      <c r="A19" s="229"/>
      <c r="B19" s="509"/>
      <c r="C19" s="511"/>
      <c r="D19" s="513"/>
      <c r="E19" s="497"/>
      <c r="F19" s="316" t="s">
        <v>74</v>
      </c>
      <c r="G19" s="317">
        <v>3</v>
      </c>
      <c r="H19" s="318"/>
      <c r="I19" s="319"/>
      <c r="J19" s="320"/>
      <c r="K19" s="301"/>
      <c r="L19" s="302"/>
      <c r="M19" s="513"/>
      <c r="N19" s="516"/>
    </row>
    <row r="20" spans="1:14" s="230" customFormat="1" ht="24" customHeight="1" x14ac:dyDescent="0.2">
      <c r="A20" s="229"/>
      <c r="B20" s="517" t="s">
        <v>9</v>
      </c>
      <c r="C20" s="510" t="s">
        <v>242</v>
      </c>
      <c r="D20" s="512" t="s">
        <v>27</v>
      </c>
      <c r="E20" s="514" t="s">
        <v>79</v>
      </c>
      <c r="F20" s="249" t="s">
        <v>122</v>
      </c>
      <c r="G20" s="315">
        <v>3</v>
      </c>
      <c r="H20" s="309">
        <f>+G20/G21</f>
        <v>1</v>
      </c>
      <c r="I20" s="310">
        <v>1</v>
      </c>
      <c r="J20" s="311">
        <f>IF(I20=0,0,H20/I20)</f>
        <v>1</v>
      </c>
      <c r="K20" s="291">
        <v>0.2</v>
      </c>
      <c r="L20" s="292">
        <f>+J20*K20</f>
        <v>0.2</v>
      </c>
      <c r="M20" s="512" t="s">
        <v>23</v>
      </c>
      <c r="N20" s="506" t="s">
        <v>107</v>
      </c>
    </row>
    <row r="21" spans="1:14" s="230" customFormat="1" ht="24" customHeight="1" x14ac:dyDescent="0.2">
      <c r="A21" s="229"/>
      <c r="B21" s="518"/>
      <c r="C21" s="520"/>
      <c r="D21" s="521"/>
      <c r="E21" s="499"/>
      <c r="F21" s="321" t="s">
        <v>74</v>
      </c>
      <c r="G21" s="322">
        <v>3</v>
      </c>
      <c r="H21" s="272"/>
      <c r="I21" s="273"/>
      <c r="J21" s="274"/>
      <c r="K21" s="296"/>
      <c r="L21" s="297"/>
      <c r="M21" s="521"/>
      <c r="N21" s="507"/>
    </row>
    <row r="22" spans="1:14" s="230" customFormat="1" ht="32.25" customHeight="1" x14ac:dyDescent="0.2">
      <c r="A22" s="229"/>
      <c r="B22" s="519"/>
      <c r="C22" s="298" t="s">
        <v>243</v>
      </c>
      <c r="D22" s="271" t="s">
        <v>244</v>
      </c>
      <c r="E22" s="467" t="s">
        <v>279</v>
      </c>
      <c r="F22" s="316" t="s">
        <v>245</v>
      </c>
      <c r="G22" s="317"/>
      <c r="H22" s="318"/>
      <c r="I22" s="319"/>
      <c r="J22" s="320"/>
      <c r="K22" s="301"/>
      <c r="L22" s="302"/>
      <c r="M22" s="271" t="s">
        <v>246</v>
      </c>
      <c r="N22" s="323" t="s">
        <v>247</v>
      </c>
    </row>
    <row r="23" spans="1:14" s="232" customFormat="1" ht="16.5" customHeight="1" x14ac:dyDescent="0.25">
      <c r="A23" s="231"/>
      <c r="B23" s="431" t="s">
        <v>11</v>
      </c>
      <c r="C23" s="432"/>
      <c r="D23" s="432"/>
      <c r="E23" s="432"/>
      <c r="F23" s="432"/>
      <c r="G23" s="432">
        <v>4</v>
      </c>
      <c r="H23" s="432"/>
      <c r="I23" s="432"/>
      <c r="J23" s="432"/>
      <c r="K23" s="432"/>
      <c r="L23" s="432"/>
      <c r="M23" s="432"/>
      <c r="N23" s="433"/>
    </row>
    <row r="24" spans="1:14" s="30" customFormat="1" ht="40.5" customHeight="1" x14ac:dyDescent="0.2">
      <c r="A24" s="29"/>
      <c r="B24" s="25" t="s">
        <v>175</v>
      </c>
      <c r="C24" s="354">
        <v>2.1</v>
      </c>
      <c r="D24" s="468" t="s">
        <v>280</v>
      </c>
      <c r="E24" s="375" t="s">
        <v>222</v>
      </c>
      <c r="F24" s="375" t="s">
        <v>223</v>
      </c>
      <c r="G24" s="434">
        <v>3</v>
      </c>
      <c r="H24" s="435" t="e">
        <f>+G24/#REF!</f>
        <v>#REF!</v>
      </c>
      <c r="I24" s="436">
        <v>1</v>
      </c>
      <c r="J24" s="437" t="e">
        <f>IF(I24=0,0,H24/I24)</f>
        <v>#REF!</v>
      </c>
      <c r="K24" s="438">
        <v>0.2</v>
      </c>
      <c r="L24" s="439" t="e">
        <f>+J24*K24</f>
        <v>#REF!</v>
      </c>
      <c r="M24" s="461" t="s">
        <v>266</v>
      </c>
      <c r="N24" s="440" t="s">
        <v>141</v>
      </c>
    </row>
    <row r="25" spans="1:14" s="234" customFormat="1" ht="16.5" customHeight="1" x14ac:dyDescent="0.25">
      <c r="A25" s="233"/>
      <c r="B25" s="431" t="s">
        <v>10</v>
      </c>
      <c r="C25" s="432"/>
      <c r="D25" s="432"/>
      <c r="E25" s="432"/>
      <c r="F25" s="432"/>
      <c r="G25" s="432">
        <v>3</v>
      </c>
      <c r="H25" s="432"/>
      <c r="I25" s="432"/>
      <c r="J25" s="432"/>
      <c r="K25" s="432"/>
      <c r="L25" s="432"/>
      <c r="M25" s="432"/>
      <c r="N25" s="433"/>
    </row>
    <row r="26" spans="1:14" s="30" customFormat="1" ht="43.5" customHeight="1" x14ac:dyDescent="0.2">
      <c r="A26" s="29"/>
      <c r="B26" s="484" t="s">
        <v>14</v>
      </c>
      <c r="C26" s="500" t="s">
        <v>57</v>
      </c>
      <c r="D26" s="501" t="s">
        <v>248</v>
      </c>
      <c r="E26" s="501" t="s">
        <v>249</v>
      </c>
      <c r="F26" s="324" t="s">
        <v>250</v>
      </c>
      <c r="G26" s="315">
        <v>12</v>
      </c>
      <c r="H26" s="309">
        <f>+G26/G27</f>
        <v>1</v>
      </c>
      <c r="I26" s="310">
        <v>1</v>
      </c>
      <c r="J26" s="311">
        <f>IF(I26=0,0,H26/I26)</f>
        <v>1</v>
      </c>
      <c r="K26" s="291">
        <v>0.5</v>
      </c>
      <c r="L26" s="292">
        <f>AVERAGE(J26:J35)*K26</f>
        <v>0.15</v>
      </c>
      <c r="M26" s="505" t="s">
        <v>281</v>
      </c>
      <c r="N26" s="503" t="s">
        <v>141</v>
      </c>
    </row>
    <row r="27" spans="1:14" s="30" customFormat="1" ht="25.5" customHeight="1" x14ac:dyDescent="0.2">
      <c r="A27" s="29"/>
      <c r="B27" s="485"/>
      <c r="C27" s="489"/>
      <c r="D27" s="502"/>
      <c r="E27" s="502"/>
      <c r="F27" s="325">
        <v>4</v>
      </c>
      <c r="G27" s="322">
        <v>12</v>
      </c>
      <c r="H27" s="272"/>
      <c r="I27" s="273"/>
      <c r="J27" s="274"/>
      <c r="K27" s="296"/>
      <c r="L27" s="297"/>
      <c r="M27" s="502"/>
      <c r="N27" s="504"/>
    </row>
    <row r="28" spans="1:14" s="30" customFormat="1" ht="25.5" customHeight="1" x14ac:dyDescent="0.2">
      <c r="A28" s="29"/>
      <c r="B28" s="485"/>
      <c r="C28" s="489" t="s">
        <v>58</v>
      </c>
      <c r="D28" s="502" t="s">
        <v>195</v>
      </c>
      <c r="E28" s="502" t="s">
        <v>201</v>
      </c>
      <c r="F28" s="326" t="s">
        <v>117</v>
      </c>
      <c r="G28" s="327">
        <v>1.25</v>
      </c>
      <c r="H28" s="328">
        <f>+G28/G29</f>
        <v>0.25</v>
      </c>
      <c r="I28" s="329">
        <v>1</v>
      </c>
      <c r="J28" s="330">
        <f>IF(I28=0,0,H28/I28)</f>
        <v>0.25</v>
      </c>
      <c r="K28" s="296"/>
      <c r="L28" s="297"/>
      <c r="M28" s="502" t="s">
        <v>25</v>
      </c>
      <c r="N28" s="504" t="s">
        <v>197</v>
      </c>
    </row>
    <row r="29" spans="1:14" s="30" customFormat="1" ht="25.5" customHeight="1" x14ac:dyDescent="0.2">
      <c r="A29" s="29"/>
      <c r="B29" s="485"/>
      <c r="C29" s="489"/>
      <c r="D29" s="502"/>
      <c r="E29" s="502"/>
      <c r="F29" s="326" t="s">
        <v>196</v>
      </c>
      <c r="G29" s="327">
        <v>5</v>
      </c>
      <c r="H29" s="328"/>
      <c r="I29" s="329"/>
      <c r="J29" s="330"/>
      <c r="K29" s="296"/>
      <c r="L29" s="297"/>
      <c r="M29" s="502"/>
      <c r="N29" s="504"/>
    </row>
    <row r="30" spans="1:14" s="30" customFormat="1" ht="25.5" customHeight="1" x14ac:dyDescent="0.2">
      <c r="A30" s="29"/>
      <c r="B30" s="485"/>
      <c r="C30" s="489" t="s">
        <v>100</v>
      </c>
      <c r="D30" s="502" t="s">
        <v>228</v>
      </c>
      <c r="E30" s="502" t="s">
        <v>229</v>
      </c>
      <c r="F30" s="326" t="s">
        <v>230</v>
      </c>
      <c r="G30" s="327">
        <v>1.25</v>
      </c>
      <c r="H30" s="328">
        <f>+G30/G31</f>
        <v>0.25</v>
      </c>
      <c r="I30" s="329">
        <v>1</v>
      </c>
      <c r="J30" s="330">
        <f>IF(I30=0,0,H30/I30)</f>
        <v>0.25</v>
      </c>
      <c r="K30" s="296"/>
      <c r="L30" s="297"/>
      <c r="M30" s="502" t="s">
        <v>25</v>
      </c>
      <c r="N30" s="504" t="s">
        <v>197</v>
      </c>
    </row>
    <row r="31" spans="1:14" s="30" customFormat="1" ht="25.5" customHeight="1" x14ac:dyDescent="0.2">
      <c r="A31" s="29"/>
      <c r="B31" s="485"/>
      <c r="C31" s="489"/>
      <c r="D31" s="502"/>
      <c r="E31" s="502"/>
      <c r="F31" s="326" t="s">
        <v>196</v>
      </c>
      <c r="G31" s="327">
        <v>5</v>
      </c>
      <c r="H31" s="328"/>
      <c r="I31" s="329"/>
      <c r="J31" s="330"/>
      <c r="K31" s="296"/>
      <c r="L31" s="297"/>
      <c r="M31" s="502"/>
      <c r="N31" s="504"/>
    </row>
    <row r="32" spans="1:14" s="30" customFormat="1" ht="21.75" customHeight="1" x14ac:dyDescent="0.2">
      <c r="A32" s="29"/>
      <c r="B32" s="485"/>
      <c r="C32" s="489" t="s">
        <v>109</v>
      </c>
      <c r="D32" s="502" t="s">
        <v>259</v>
      </c>
      <c r="E32" s="502" t="s">
        <v>112</v>
      </c>
      <c r="F32" s="331" t="s">
        <v>116</v>
      </c>
      <c r="G32" s="327">
        <v>0</v>
      </c>
      <c r="H32" s="328">
        <f>+G32/G33</f>
        <v>0</v>
      </c>
      <c r="I32" s="329">
        <v>1</v>
      </c>
      <c r="J32" s="330">
        <f>IF(I32=0,0,H32/I32)</f>
        <v>0</v>
      </c>
      <c r="K32" s="296"/>
      <c r="L32" s="297"/>
      <c r="M32" s="502" t="s">
        <v>268</v>
      </c>
      <c r="N32" s="504" t="s">
        <v>97</v>
      </c>
    </row>
    <row r="33" spans="1:14" s="30" customFormat="1" ht="21.75" customHeight="1" x14ac:dyDescent="0.2">
      <c r="A33" s="29"/>
      <c r="B33" s="485"/>
      <c r="C33" s="489"/>
      <c r="D33" s="502"/>
      <c r="E33" s="502"/>
      <c r="F33" s="326" t="s">
        <v>182</v>
      </c>
      <c r="G33" s="327">
        <v>4</v>
      </c>
      <c r="H33" s="328"/>
      <c r="I33" s="329"/>
      <c r="J33" s="330"/>
      <c r="K33" s="296"/>
      <c r="L33" s="297"/>
      <c r="M33" s="502"/>
      <c r="N33" s="504"/>
    </row>
    <row r="34" spans="1:14" s="30" customFormat="1" ht="21.75" customHeight="1" x14ac:dyDescent="0.2">
      <c r="A34" s="29"/>
      <c r="B34" s="485"/>
      <c r="C34" s="489" t="s">
        <v>224</v>
      </c>
      <c r="D34" s="502" t="s">
        <v>225</v>
      </c>
      <c r="E34" s="502" t="s">
        <v>226</v>
      </c>
      <c r="F34" s="331" t="s">
        <v>227</v>
      </c>
      <c r="G34" s="327">
        <v>0</v>
      </c>
      <c r="H34" s="328">
        <f>+G34/G35</f>
        <v>0</v>
      </c>
      <c r="I34" s="329">
        <v>1</v>
      </c>
      <c r="J34" s="330">
        <f>IF(I34=0,0,H34/I34)</f>
        <v>0</v>
      </c>
      <c r="K34" s="296"/>
      <c r="L34" s="297"/>
      <c r="M34" s="502" t="s">
        <v>269</v>
      </c>
      <c r="N34" s="504" t="s">
        <v>141</v>
      </c>
    </row>
    <row r="35" spans="1:14" s="30" customFormat="1" ht="21.75" customHeight="1" x14ac:dyDescent="0.2">
      <c r="A35" s="29"/>
      <c r="B35" s="485"/>
      <c r="C35" s="489"/>
      <c r="D35" s="502"/>
      <c r="E35" s="502"/>
      <c r="F35" s="326" t="s">
        <v>148</v>
      </c>
      <c r="G35" s="327">
        <v>4</v>
      </c>
      <c r="H35" s="328"/>
      <c r="I35" s="329"/>
      <c r="J35" s="330"/>
      <c r="K35" s="296"/>
      <c r="L35" s="297"/>
      <c r="M35" s="502"/>
      <c r="N35" s="504"/>
    </row>
    <row r="36" spans="1:14" s="30" customFormat="1" ht="21.75" customHeight="1" x14ac:dyDescent="0.2">
      <c r="A36" s="29"/>
      <c r="B36" s="486"/>
      <c r="C36" s="332" t="s">
        <v>258</v>
      </c>
      <c r="D36" s="333" t="s">
        <v>231</v>
      </c>
      <c r="E36" s="333" t="s">
        <v>251</v>
      </c>
      <c r="F36" s="333" t="s">
        <v>251</v>
      </c>
      <c r="G36" s="334"/>
      <c r="H36" s="335"/>
      <c r="I36" s="336"/>
      <c r="J36" s="337"/>
      <c r="K36" s="301"/>
      <c r="L36" s="302"/>
      <c r="M36" s="333" t="s">
        <v>214</v>
      </c>
      <c r="N36" s="441">
        <v>44454</v>
      </c>
    </row>
    <row r="37" spans="1:14" s="30" customFormat="1" ht="27.75" customHeight="1" x14ac:dyDescent="0.2">
      <c r="A37" s="29"/>
      <c r="B37" s="484" t="s">
        <v>15</v>
      </c>
      <c r="C37" s="500" t="s">
        <v>59</v>
      </c>
      <c r="D37" s="501" t="s">
        <v>154</v>
      </c>
      <c r="E37" s="501" t="s">
        <v>260</v>
      </c>
      <c r="F37" s="338" t="s">
        <v>118</v>
      </c>
      <c r="G37" s="339">
        <v>1</v>
      </c>
      <c r="H37" s="340">
        <f>+G37/G38</f>
        <v>0.25</v>
      </c>
      <c r="I37" s="341">
        <v>1</v>
      </c>
      <c r="J37" s="342">
        <f>IF(I37=0,0,H37/I37)</f>
        <v>0.25</v>
      </c>
      <c r="K37" s="312">
        <v>0.5</v>
      </c>
      <c r="L37" s="313">
        <f>AVERAGE(J37:J39)*K37</f>
        <v>0.125</v>
      </c>
      <c r="M37" s="501" t="s">
        <v>96</v>
      </c>
      <c r="N37" s="503" t="s">
        <v>247</v>
      </c>
    </row>
    <row r="38" spans="1:14" s="30" customFormat="1" ht="27.75" customHeight="1" x14ac:dyDescent="0.2">
      <c r="A38" s="29"/>
      <c r="B38" s="485"/>
      <c r="C38" s="489"/>
      <c r="D38" s="502"/>
      <c r="E38" s="502"/>
      <c r="F38" s="326" t="s">
        <v>211</v>
      </c>
      <c r="G38" s="327">
        <v>4</v>
      </c>
      <c r="H38" s="328"/>
      <c r="I38" s="329"/>
      <c r="J38" s="330"/>
      <c r="K38" s="343"/>
      <c r="L38" s="276"/>
      <c r="M38" s="502"/>
      <c r="N38" s="504"/>
    </row>
    <row r="39" spans="1:14" s="30" customFormat="1" ht="27.75" customHeight="1" thickBot="1" x14ac:dyDescent="0.25">
      <c r="A39" s="29"/>
      <c r="B39" s="486"/>
      <c r="C39" s="332" t="s">
        <v>60</v>
      </c>
      <c r="D39" s="333" t="s">
        <v>183</v>
      </c>
      <c r="E39" s="333" t="s">
        <v>184</v>
      </c>
      <c r="F39" s="333" t="s">
        <v>202</v>
      </c>
      <c r="G39" s="334"/>
      <c r="H39" s="300"/>
      <c r="I39" s="299"/>
      <c r="J39" s="344"/>
      <c r="K39" s="345"/>
      <c r="L39" s="346"/>
      <c r="M39" s="333" t="s">
        <v>25</v>
      </c>
      <c r="N39" s="441">
        <v>44561</v>
      </c>
    </row>
    <row r="40" spans="1:14" s="234" customFormat="1" ht="16.5" customHeight="1" thickTop="1" x14ac:dyDescent="0.25">
      <c r="A40" s="233"/>
      <c r="B40" s="481" t="s">
        <v>12</v>
      </c>
      <c r="C40" s="482"/>
      <c r="D40" s="482"/>
      <c r="E40" s="482"/>
      <c r="F40" s="482"/>
      <c r="G40" s="482"/>
      <c r="H40" s="482"/>
      <c r="I40" s="482"/>
      <c r="J40" s="482"/>
      <c r="K40" s="482"/>
      <c r="L40" s="482"/>
      <c r="M40" s="482"/>
      <c r="N40" s="483"/>
    </row>
    <row r="41" spans="1:14" s="30" customFormat="1" ht="45" x14ac:dyDescent="0.2">
      <c r="A41" s="29"/>
      <c r="B41" s="355" t="s">
        <v>22</v>
      </c>
      <c r="C41" s="347">
        <v>4.0999999999999996</v>
      </c>
      <c r="D41" s="348" t="s">
        <v>252</v>
      </c>
      <c r="E41" s="348" t="s">
        <v>253</v>
      </c>
      <c r="F41" s="356" t="s">
        <v>50</v>
      </c>
      <c r="G41" s="357">
        <v>0</v>
      </c>
      <c r="H41" s="358">
        <f>+G41</f>
        <v>0</v>
      </c>
      <c r="I41" s="357">
        <v>0</v>
      </c>
      <c r="J41" s="359">
        <f>IF(I41=0,0,+H41/I41)</f>
        <v>0</v>
      </c>
      <c r="K41" s="357">
        <v>0.2</v>
      </c>
      <c r="L41" s="360">
        <f>+J41*K41</f>
        <v>0</v>
      </c>
      <c r="M41" s="347" t="s">
        <v>270</v>
      </c>
      <c r="N41" s="442">
        <v>44408</v>
      </c>
    </row>
    <row r="42" spans="1:14" s="30" customFormat="1" ht="28.5" customHeight="1" x14ac:dyDescent="0.2">
      <c r="A42" s="29"/>
      <c r="B42" s="478" t="s">
        <v>17</v>
      </c>
      <c r="C42" s="361" t="s">
        <v>180</v>
      </c>
      <c r="D42" s="362" t="s">
        <v>176</v>
      </c>
      <c r="E42" s="362" t="s">
        <v>177</v>
      </c>
      <c r="F42" s="363" t="s">
        <v>178</v>
      </c>
      <c r="G42" s="364">
        <v>1</v>
      </c>
      <c r="H42" s="365">
        <f>+G42</f>
        <v>1</v>
      </c>
      <c r="I42" s="364">
        <v>1</v>
      </c>
      <c r="J42" s="366">
        <f>IF(I42=0,0,+H42/I42)</f>
        <v>1</v>
      </c>
      <c r="K42" s="364">
        <v>0.2</v>
      </c>
      <c r="L42" s="367">
        <f>+J42*K42</f>
        <v>0.2</v>
      </c>
      <c r="M42" s="361" t="s">
        <v>214</v>
      </c>
      <c r="N42" s="463">
        <v>44377</v>
      </c>
    </row>
    <row r="43" spans="1:14" s="30" customFormat="1" ht="51" customHeight="1" x14ac:dyDescent="0.2">
      <c r="A43" s="29"/>
      <c r="B43" s="480"/>
      <c r="C43" s="332" t="s">
        <v>181</v>
      </c>
      <c r="D43" s="368" t="s">
        <v>179</v>
      </c>
      <c r="E43" s="368" t="s">
        <v>83</v>
      </c>
      <c r="F43" s="369" t="s">
        <v>47</v>
      </c>
      <c r="G43" s="370">
        <v>1</v>
      </c>
      <c r="H43" s="371">
        <f>+G43</f>
        <v>1</v>
      </c>
      <c r="I43" s="370">
        <v>1</v>
      </c>
      <c r="J43" s="372">
        <f>IF(I43=0,0,+H43/I43)</f>
        <v>1</v>
      </c>
      <c r="K43" s="370">
        <v>0.2</v>
      </c>
      <c r="L43" s="373">
        <f>+J43*K43</f>
        <v>0.2</v>
      </c>
      <c r="M43" s="332" t="s">
        <v>214</v>
      </c>
      <c r="N43" s="443">
        <v>44408</v>
      </c>
    </row>
    <row r="44" spans="1:14" s="30" customFormat="1" ht="42.75" x14ac:dyDescent="0.2">
      <c r="A44" s="29"/>
      <c r="B44" s="28" t="s">
        <v>18</v>
      </c>
      <c r="C44" s="347">
        <v>4.3</v>
      </c>
      <c r="D44" s="348" t="s">
        <v>191</v>
      </c>
      <c r="E44" s="348" t="s">
        <v>192</v>
      </c>
      <c r="F44" s="374" t="s">
        <v>193</v>
      </c>
      <c r="G44" s="349">
        <v>1</v>
      </c>
      <c r="H44" s="350">
        <f>+G44</f>
        <v>1</v>
      </c>
      <c r="I44" s="349">
        <v>1</v>
      </c>
      <c r="J44" s="351">
        <f>IF(I44=0,0,+H44/I44)</f>
        <v>1</v>
      </c>
      <c r="K44" s="352">
        <v>0.2</v>
      </c>
      <c r="L44" s="353">
        <f>+J44*K44</f>
        <v>0.2</v>
      </c>
      <c r="M44" s="354" t="s">
        <v>99</v>
      </c>
      <c r="N44" s="444">
        <v>44469</v>
      </c>
    </row>
    <row r="45" spans="1:14" s="30" customFormat="1" ht="30" x14ac:dyDescent="0.2">
      <c r="A45" s="29"/>
      <c r="B45" s="28" t="s">
        <v>19</v>
      </c>
      <c r="C45" s="347">
        <v>4.4000000000000004</v>
      </c>
      <c r="D45" s="445" t="s">
        <v>203</v>
      </c>
      <c r="E45" s="445" t="s">
        <v>204</v>
      </c>
      <c r="F45" s="445" t="s">
        <v>205</v>
      </c>
      <c r="G45" s="349">
        <v>1</v>
      </c>
      <c r="H45" s="350">
        <f>+G45</f>
        <v>1</v>
      </c>
      <c r="I45" s="349">
        <v>1</v>
      </c>
      <c r="J45" s="351">
        <f>IF(I45=0,0,+H45/I45)</f>
        <v>1</v>
      </c>
      <c r="K45" s="446">
        <v>0.2</v>
      </c>
      <c r="L45" s="447">
        <f>AVERAGE(J45:J45)*K45</f>
        <v>0.2</v>
      </c>
      <c r="M45" s="281" t="s">
        <v>261</v>
      </c>
      <c r="N45" s="464">
        <v>44377</v>
      </c>
    </row>
    <row r="46" spans="1:14" s="30" customFormat="1" ht="58.5" customHeight="1" thickBot="1" x14ac:dyDescent="0.25">
      <c r="A46" s="29"/>
      <c r="B46" s="28" t="s">
        <v>20</v>
      </c>
      <c r="C46" s="347">
        <v>4.5</v>
      </c>
      <c r="D46" s="375" t="s">
        <v>254</v>
      </c>
      <c r="E46" s="375" t="s">
        <v>255</v>
      </c>
      <c r="F46" s="374" t="s">
        <v>198</v>
      </c>
      <c r="G46" s="376">
        <v>1</v>
      </c>
      <c r="H46" s="377" t="e">
        <f>+G46/#REF!</f>
        <v>#REF!</v>
      </c>
      <c r="I46" s="378">
        <v>1</v>
      </c>
      <c r="J46" s="379" t="e">
        <f>IF(I46=0,0,H46/I46)</f>
        <v>#REF!</v>
      </c>
      <c r="K46" s="380">
        <v>0.2</v>
      </c>
      <c r="L46" s="381" t="e">
        <f>+J46*K46</f>
        <v>#REF!</v>
      </c>
      <c r="M46" s="382" t="s">
        <v>214</v>
      </c>
      <c r="N46" s="444">
        <v>44561</v>
      </c>
    </row>
    <row r="47" spans="1:14" s="236" customFormat="1" ht="16.5" customHeight="1" thickTop="1" x14ac:dyDescent="0.25">
      <c r="A47" s="235"/>
      <c r="B47" s="426" t="s">
        <v>13</v>
      </c>
      <c r="C47" s="427"/>
      <c r="D47" s="427"/>
      <c r="E47" s="427"/>
      <c r="F47" s="427"/>
      <c r="G47" s="427">
        <v>3291</v>
      </c>
      <c r="H47" s="427">
        <f>+G47/G48</f>
        <v>1645.5</v>
      </c>
      <c r="I47" s="427">
        <v>0.75</v>
      </c>
      <c r="J47" s="427">
        <f>IF(I47=0,0,H47/I47)</f>
        <v>2194</v>
      </c>
      <c r="K47" s="427">
        <v>0.25</v>
      </c>
      <c r="L47" s="427" t="e">
        <f>+AVERAGE(H47:H55)*K47</f>
        <v>#REF!</v>
      </c>
      <c r="M47" s="427"/>
      <c r="N47" s="448"/>
    </row>
    <row r="48" spans="1:14" s="30" customFormat="1" ht="58.5" customHeight="1" x14ac:dyDescent="0.2">
      <c r="A48" s="29"/>
      <c r="B48" s="478" t="s">
        <v>21</v>
      </c>
      <c r="C48" s="361" t="s">
        <v>61</v>
      </c>
      <c r="D48" s="241" t="s">
        <v>232</v>
      </c>
      <c r="E48" s="241" t="s">
        <v>233</v>
      </c>
      <c r="F48" s="465" t="s">
        <v>282</v>
      </c>
      <c r="G48" s="383">
        <v>2</v>
      </c>
      <c r="H48" s="384" t="e">
        <f>+G48/#REF!</f>
        <v>#REF!</v>
      </c>
      <c r="I48" s="385">
        <v>1</v>
      </c>
      <c r="J48" s="386" t="e">
        <f>IF(I48=0,0,H48/I48)</f>
        <v>#REF!</v>
      </c>
      <c r="K48" s="312">
        <v>0.25</v>
      </c>
      <c r="L48" s="313" t="e">
        <f>AVERAGE(J48:J51)*K48</f>
        <v>#REF!</v>
      </c>
      <c r="M48" s="387" t="s">
        <v>53</v>
      </c>
      <c r="N48" s="452">
        <v>44561</v>
      </c>
    </row>
    <row r="49" spans="1:14" s="228" customFormat="1" ht="46.5" customHeight="1" x14ac:dyDescent="0.2">
      <c r="A49" s="227"/>
      <c r="B49" s="479"/>
      <c r="C49" s="388" t="s">
        <v>98</v>
      </c>
      <c r="D49" s="389" t="s">
        <v>234</v>
      </c>
      <c r="E49" s="389" t="s">
        <v>235</v>
      </c>
      <c r="F49" s="389" t="s">
        <v>236</v>
      </c>
      <c r="G49" s="390">
        <v>0.5</v>
      </c>
      <c r="H49" s="391" t="e">
        <f>+G49/#REF!</f>
        <v>#REF!</v>
      </c>
      <c r="I49" s="392">
        <v>1</v>
      </c>
      <c r="J49" s="393" t="e">
        <f>IF(I49=0,0,H49/I49)</f>
        <v>#REF!</v>
      </c>
      <c r="K49" s="275"/>
      <c r="L49" s="276"/>
      <c r="M49" s="388" t="s">
        <v>189</v>
      </c>
      <c r="N49" s="453">
        <v>44469</v>
      </c>
    </row>
    <row r="50" spans="1:14" s="30" customFormat="1" ht="29.25" customHeight="1" x14ac:dyDescent="0.2">
      <c r="A50" s="29"/>
      <c r="B50" s="479"/>
      <c r="C50" s="489" t="s">
        <v>188</v>
      </c>
      <c r="D50" s="499" t="s">
        <v>138</v>
      </c>
      <c r="E50" s="499" t="s">
        <v>190</v>
      </c>
      <c r="F50" s="253" t="s">
        <v>133</v>
      </c>
      <c r="G50" s="390">
        <v>0.5</v>
      </c>
      <c r="H50" s="391">
        <f>+G50/G51</f>
        <v>0.16666666666666666</v>
      </c>
      <c r="I50" s="392">
        <v>1</v>
      </c>
      <c r="J50" s="393">
        <f>IF(I50=0,0,H50/I50)</f>
        <v>0.16666666666666666</v>
      </c>
      <c r="K50" s="275"/>
      <c r="L50" s="276"/>
      <c r="M50" s="489" t="s">
        <v>99</v>
      </c>
      <c r="N50" s="476" t="s">
        <v>102</v>
      </c>
    </row>
    <row r="51" spans="1:14" s="30" customFormat="1" ht="29.25" customHeight="1" x14ac:dyDescent="0.2">
      <c r="A51" s="29"/>
      <c r="B51" s="479"/>
      <c r="C51" s="489"/>
      <c r="D51" s="499"/>
      <c r="E51" s="499"/>
      <c r="F51" s="304">
        <v>3</v>
      </c>
      <c r="G51" s="390">
        <v>3</v>
      </c>
      <c r="H51" s="391"/>
      <c r="I51" s="392"/>
      <c r="J51" s="393"/>
      <c r="K51" s="275"/>
      <c r="L51" s="276"/>
      <c r="M51" s="489"/>
      <c r="N51" s="476"/>
    </row>
    <row r="52" spans="1:14" s="30" customFormat="1" ht="29.25" customHeight="1" x14ac:dyDescent="0.2">
      <c r="A52" s="29"/>
      <c r="B52" s="479"/>
      <c r="C52" s="489" t="s">
        <v>262</v>
      </c>
      <c r="D52" s="491" t="s">
        <v>283</v>
      </c>
      <c r="E52" s="489" t="s">
        <v>256</v>
      </c>
      <c r="F52" s="253" t="s">
        <v>257</v>
      </c>
      <c r="G52" s="397">
        <v>0</v>
      </c>
      <c r="H52" s="398">
        <v>0</v>
      </c>
      <c r="I52" s="398">
        <v>0</v>
      </c>
      <c r="J52" s="397">
        <f t="shared" ref="J52" si="2">+I52*H52</f>
        <v>0</v>
      </c>
      <c r="K52" s="399"/>
      <c r="L52" s="399"/>
      <c r="M52" s="489" t="s">
        <v>25</v>
      </c>
      <c r="N52" s="476" t="s">
        <v>102</v>
      </c>
    </row>
    <row r="53" spans="1:14" s="30" customFormat="1" ht="29.25" customHeight="1" x14ac:dyDescent="0.2">
      <c r="A53" s="29"/>
      <c r="B53" s="480"/>
      <c r="C53" s="490"/>
      <c r="D53" s="490"/>
      <c r="E53" s="490"/>
      <c r="F53" s="303">
        <v>3</v>
      </c>
      <c r="G53" s="449"/>
      <c r="H53" s="450"/>
      <c r="I53" s="450"/>
      <c r="J53" s="449"/>
      <c r="K53" s="451"/>
      <c r="L53" s="451"/>
      <c r="M53" s="490"/>
      <c r="N53" s="477"/>
    </row>
    <row r="54" spans="1:14" s="30" customFormat="1" ht="42.75" x14ac:dyDescent="0.2">
      <c r="A54" s="29"/>
      <c r="B54" s="355" t="s">
        <v>29</v>
      </c>
      <c r="C54" s="347" t="s">
        <v>263</v>
      </c>
      <c r="D54" s="375" t="s">
        <v>206</v>
      </c>
      <c r="E54" s="375" t="s">
        <v>207</v>
      </c>
      <c r="F54" s="347" t="s">
        <v>185</v>
      </c>
      <c r="G54" s="394">
        <v>1</v>
      </c>
      <c r="H54" s="395">
        <f>+G54</f>
        <v>1</v>
      </c>
      <c r="I54" s="395">
        <v>1</v>
      </c>
      <c r="J54" s="394">
        <f t="shared" ref="J54:J56" si="3">+I54*H54</f>
        <v>1</v>
      </c>
      <c r="K54" s="396">
        <v>0.25</v>
      </c>
      <c r="L54" s="360">
        <f>+K54*J54</f>
        <v>0.25</v>
      </c>
      <c r="M54" s="347" t="s">
        <v>40</v>
      </c>
      <c r="N54" s="454">
        <v>44377</v>
      </c>
    </row>
    <row r="55" spans="1:14" s="250" customFormat="1" ht="57" x14ac:dyDescent="0.2">
      <c r="A55" s="238"/>
      <c r="B55" s="487" t="s">
        <v>30</v>
      </c>
      <c r="C55" s="457" t="s">
        <v>64</v>
      </c>
      <c r="D55" s="457" t="s">
        <v>208</v>
      </c>
      <c r="E55" s="457" t="s">
        <v>209</v>
      </c>
      <c r="F55" s="462" t="s">
        <v>186</v>
      </c>
      <c r="G55" s="397">
        <v>1</v>
      </c>
      <c r="H55" s="398">
        <f>+G55</f>
        <v>1</v>
      </c>
      <c r="I55" s="398">
        <v>1</v>
      </c>
      <c r="J55" s="397">
        <f t="shared" si="3"/>
        <v>1</v>
      </c>
      <c r="K55" s="399"/>
      <c r="L55" s="399"/>
      <c r="M55" s="457" t="s">
        <v>187</v>
      </c>
      <c r="N55" s="455">
        <v>44347</v>
      </c>
    </row>
    <row r="56" spans="1:14" s="250" customFormat="1" ht="85.5" x14ac:dyDescent="0.2">
      <c r="A56" s="238"/>
      <c r="B56" s="488"/>
      <c r="C56" s="458" t="s">
        <v>65</v>
      </c>
      <c r="D56" s="458" t="s">
        <v>237</v>
      </c>
      <c r="E56" s="469" t="s">
        <v>284</v>
      </c>
      <c r="F56" s="459" t="s">
        <v>238</v>
      </c>
      <c r="G56" s="449">
        <v>0</v>
      </c>
      <c r="H56" s="450">
        <v>0</v>
      </c>
      <c r="I56" s="450">
        <v>0</v>
      </c>
      <c r="J56" s="449">
        <f t="shared" si="3"/>
        <v>0</v>
      </c>
      <c r="K56" s="451"/>
      <c r="L56" s="451"/>
      <c r="M56" s="469" t="s">
        <v>285</v>
      </c>
      <c r="N56" s="456">
        <v>44469</v>
      </c>
    </row>
    <row r="57" spans="1:14" s="30" customFormat="1" ht="25.5" customHeight="1" x14ac:dyDescent="0.2">
      <c r="A57" s="29"/>
      <c r="B57" s="492" t="s">
        <v>31</v>
      </c>
      <c r="C57" s="493">
        <v>5.5</v>
      </c>
      <c r="D57" s="494" t="s">
        <v>239</v>
      </c>
      <c r="E57" s="493" t="s">
        <v>271</v>
      </c>
      <c r="F57" s="400" t="s">
        <v>134</v>
      </c>
      <c r="G57" s="402">
        <v>4</v>
      </c>
      <c r="H57" s="403">
        <f>+G57/G58</f>
        <v>1</v>
      </c>
      <c r="I57" s="404">
        <v>1</v>
      </c>
      <c r="J57" s="405">
        <f>IF(I57=0,0,H57/I57)</f>
        <v>1</v>
      </c>
      <c r="K57" s="404">
        <v>0.25</v>
      </c>
      <c r="L57" s="406">
        <f>+J57*K57</f>
        <v>0.25</v>
      </c>
      <c r="M57" s="496" t="s">
        <v>214</v>
      </c>
      <c r="N57" s="498" t="s">
        <v>247</v>
      </c>
    </row>
    <row r="58" spans="1:14" s="30" customFormat="1" ht="18" customHeight="1" thickBot="1" x14ac:dyDescent="0.25">
      <c r="A58" s="29"/>
      <c r="B58" s="480"/>
      <c r="C58" s="490"/>
      <c r="D58" s="495"/>
      <c r="E58" s="490"/>
      <c r="F58" s="401" t="s">
        <v>211</v>
      </c>
      <c r="G58" s="407">
        <v>4</v>
      </c>
      <c r="H58" s="408"/>
      <c r="I58" s="409"/>
      <c r="J58" s="410"/>
      <c r="K58" s="409"/>
      <c r="L58" s="411"/>
      <c r="M58" s="497"/>
      <c r="N58" s="477"/>
    </row>
    <row r="59" spans="1:14" s="221" customFormat="1" ht="16.5" thickTop="1" x14ac:dyDescent="0.25">
      <c r="A59" s="219"/>
      <c r="B59" s="481" t="s">
        <v>173</v>
      </c>
      <c r="C59" s="482"/>
      <c r="D59" s="482"/>
      <c r="E59" s="482"/>
      <c r="F59" s="482"/>
      <c r="G59" s="482"/>
      <c r="H59" s="482"/>
      <c r="I59" s="482"/>
      <c r="J59" s="482"/>
      <c r="K59" s="482"/>
      <c r="L59" s="482"/>
      <c r="M59" s="482"/>
      <c r="N59" s="483"/>
    </row>
    <row r="60" spans="1:14" s="30" customFormat="1" ht="28.5" x14ac:dyDescent="0.2">
      <c r="A60" s="29"/>
      <c r="B60" s="412" t="s">
        <v>210</v>
      </c>
      <c r="C60" s="413">
        <v>6.1</v>
      </c>
      <c r="D60" s="414" t="s">
        <v>272</v>
      </c>
      <c r="E60" s="413" t="s">
        <v>199</v>
      </c>
      <c r="F60" s="415" t="s">
        <v>174</v>
      </c>
      <c r="G60" s="416"/>
      <c r="H60" s="417"/>
      <c r="I60" s="418"/>
      <c r="J60" s="419"/>
      <c r="K60" s="419"/>
      <c r="L60" s="420"/>
      <c r="M60" s="421" t="s">
        <v>99</v>
      </c>
      <c r="N60" s="422">
        <v>44423</v>
      </c>
    </row>
    <row r="61" spans="1:14" s="221" customFormat="1" x14ac:dyDescent="0.25">
      <c r="A61" s="219"/>
      <c r="B61" s="222"/>
      <c r="C61" s="220"/>
      <c r="D61" s="220"/>
      <c r="E61" s="220"/>
      <c r="F61" s="220"/>
      <c r="G61" s="237"/>
      <c r="H61" s="215"/>
      <c r="I61" s="217"/>
      <c r="J61" s="237"/>
      <c r="K61" s="237"/>
      <c r="L61" s="223"/>
      <c r="M61" s="220"/>
      <c r="N61" s="225"/>
    </row>
    <row r="62" spans="1:14" s="221" customFormat="1" x14ac:dyDescent="0.25">
      <c r="A62" s="219"/>
      <c r="B62" s="222"/>
      <c r="C62" s="220"/>
      <c r="D62" s="220"/>
      <c r="E62" s="220"/>
      <c r="F62" s="220"/>
      <c r="G62" s="237"/>
      <c r="H62" s="215"/>
      <c r="I62" s="217"/>
      <c r="J62" s="237"/>
      <c r="K62" s="237"/>
      <c r="L62" s="223"/>
      <c r="M62" s="220"/>
      <c r="N62" s="225"/>
    </row>
    <row r="63" spans="1:14" s="221" customFormat="1" x14ac:dyDescent="0.25">
      <c r="A63" s="219"/>
      <c r="B63" s="222"/>
      <c r="C63" s="220"/>
      <c r="D63" s="220"/>
      <c r="E63" s="220"/>
      <c r="F63" s="220"/>
      <c r="G63" s="237"/>
      <c r="H63" s="215"/>
      <c r="I63" s="217"/>
      <c r="J63" s="237"/>
      <c r="K63" s="237"/>
      <c r="L63" s="223"/>
      <c r="M63" s="220"/>
      <c r="N63" s="225"/>
    </row>
    <row r="64" spans="1:14" s="221" customFormat="1" x14ac:dyDescent="0.25">
      <c r="A64" s="219"/>
      <c r="B64" s="222"/>
      <c r="C64" s="220"/>
      <c r="D64" s="220"/>
      <c r="E64" s="220"/>
      <c r="F64" s="220"/>
      <c r="G64" s="237"/>
      <c r="H64" s="215"/>
      <c r="I64" s="217"/>
      <c r="J64" s="237"/>
      <c r="K64" s="237"/>
      <c r="L64" s="223"/>
      <c r="M64" s="220"/>
      <c r="N64" s="225"/>
    </row>
    <row r="65" spans="1:14" s="221" customFormat="1" x14ac:dyDescent="0.25">
      <c r="A65" s="219"/>
      <c r="B65" s="222"/>
      <c r="C65" s="220"/>
      <c r="D65" s="220"/>
      <c r="E65" s="220"/>
      <c r="F65" s="220"/>
      <c r="G65" s="237"/>
      <c r="H65" s="215"/>
      <c r="I65" s="217"/>
      <c r="J65" s="237"/>
      <c r="K65" s="237"/>
      <c r="L65" s="223"/>
      <c r="M65" s="220"/>
      <c r="N65" s="225"/>
    </row>
    <row r="66" spans="1:14" s="221" customFormat="1" x14ac:dyDescent="0.25">
      <c r="A66" s="219"/>
      <c r="B66" s="222"/>
      <c r="C66" s="220"/>
      <c r="D66" s="220"/>
      <c r="E66" s="220"/>
      <c r="F66" s="220"/>
      <c r="G66" s="237"/>
      <c r="H66" s="215"/>
      <c r="I66" s="217"/>
      <c r="J66" s="237"/>
      <c r="K66" s="237"/>
      <c r="L66" s="223"/>
      <c r="M66" s="220"/>
      <c r="N66" s="225"/>
    </row>
    <row r="67" spans="1:14" s="221" customFormat="1" x14ac:dyDescent="0.25">
      <c r="A67" s="219"/>
      <c r="B67" s="222"/>
      <c r="C67" s="220"/>
      <c r="D67" s="220"/>
      <c r="E67" s="220"/>
      <c r="F67" s="220"/>
      <c r="G67" s="237"/>
      <c r="H67" s="215"/>
      <c r="I67" s="217"/>
      <c r="J67" s="237"/>
      <c r="K67" s="237"/>
      <c r="L67" s="223"/>
      <c r="M67" s="220"/>
      <c r="N67" s="225"/>
    </row>
    <row r="68" spans="1:14" s="221" customFormat="1" x14ac:dyDescent="0.25">
      <c r="A68" s="219"/>
      <c r="B68" s="222"/>
      <c r="C68" s="220"/>
      <c r="D68" s="220"/>
      <c r="E68" s="220"/>
      <c r="F68" s="220"/>
      <c r="G68" s="237"/>
      <c r="H68" s="215"/>
      <c r="I68" s="217"/>
      <c r="J68" s="237"/>
      <c r="K68" s="237"/>
      <c r="L68" s="223"/>
      <c r="M68" s="220"/>
      <c r="N68" s="225"/>
    </row>
    <row r="69" spans="1:14" s="221" customFormat="1" x14ac:dyDescent="0.25">
      <c r="A69" s="219"/>
      <c r="B69" s="222"/>
      <c r="C69" s="220"/>
      <c r="D69" s="220"/>
      <c r="E69" s="220"/>
      <c r="F69" s="220"/>
      <c r="G69" s="237"/>
      <c r="H69" s="215"/>
      <c r="I69" s="217"/>
      <c r="J69" s="237"/>
      <c r="K69" s="237"/>
      <c r="L69" s="223"/>
      <c r="M69" s="220"/>
      <c r="N69" s="225"/>
    </row>
    <row r="70" spans="1:14" s="221" customFormat="1" x14ac:dyDescent="0.25">
      <c r="A70" s="219"/>
      <c r="B70" s="222"/>
      <c r="C70" s="220"/>
      <c r="D70" s="220"/>
      <c r="E70" s="220"/>
      <c r="F70" s="220"/>
      <c r="G70" s="237"/>
      <c r="H70" s="215"/>
      <c r="I70" s="217"/>
      <c r="J70" s="237"/>
      <c r="K70" s="237"/>
      <c r="L70" s="223"/>
      <c r="M70" s="220"/>
      <c r="N70" s="225"/>
    </row>
    <row r="71" spans="1:14" s="221" customFormat="1" x14ac:dyDescent="0.25">
      <c r="A71" s="219"/>
      <c r="B71" s="222"/>
      <c r="C71" s="220"/>
      <c r="D71" s="220"/>
      <c r="E71" s="220"/>
      <c r="F71" s="220"/>
      <c r="G71" s="237"/>
      <c r="H71" s="215"/>
      <c r="I71" s="217"/>
      <c r="J71" s="237"/>
      <c r="K71" s="237"/>
      <c r="L71" s="223"/>
      <c r="M71" s="220"/>
      <c r="N71" s="225"/>
    </row>
    <row r="72" spans="1:14" s="221" customFormat="1" x14ac:dyDescent="0.25">
      <c r="A72" s="219"/>
      <c r="B72" s="222"/>
      <c r="C72" s="220"/>
      <c r="D72" s="220"/>
      <c r="E72" s="220"/>
      <c r="F72" s="220"/>
      <c r="G72" s="237"/>
      <c r="H72" s="215"/>
      <c r="I72" s="217"/>
      <c r="J72" s="237"/>
      <c r="K72" s="237"/>
      <c r="L72" s="223"/>
      <c r="M72" s="220"/>
      <c r="N72" s="225"/>
    </row>
    <row r="73" spans="1:14" s="221" customFormat="1" x14ac:dyDescent="0.25">
      <c r="A73" s="219"/>
      <c r="B73" s="222"/>
      <c r="C73" s="220"/>
      <c r="D73" s="220"/>
      <c r="E73" s="220"/>
      <c r="F73" s="220"/>
      <c r="G73" s="237"/>
      <c r="H73" s="215"/>
      <c r="I73" s="217"/>
      <c r="J73" s="237"/>
      <c r="K73" s="237"/>
      <c r="L73" s="223"/>
      <c r="M73" s="220"/>
      <c r="N73" s="225"/>
    </row>
    <row r="74" spans="1:14" s="221" customFormat="1" x14ac:dyDescent="0.25">
      <c r="A74" s="219"/>
      <c r="B74" s="222"/>
      <c r="C74" s="220"/>
      <c r="D74" s="220"/>
      <c r="E74" s="220"/>
      <c r="F74" s="220"/>
      <c r="G74" s="237"/>
      <c r="H74" s="215"/>
      <c r="I74" s="217"/>
      <c r="J74" s="237"/>
      <c r="K74" s="237"/>
      <c r="L74" s="223"/>
      <c r="M74" s="220"/>
      <c r="N74" s="225"/>
    </row>
  </sheetData>
  <mergeCells count="85">
    <mergeCell ref="B2:N2"/>
    <mergeCell ref="B3:N3"/>
    <mergeCell ref="B5:B6"/>
    <mergeCell ref="C5:D6"/>
    <mergeCell ref="E5:E6"/>
    <mergeCell ref="F5:F6"/>
    <mergeCell ref="G5:J5"/>
    <mergeCell ref="K5:K6"/>
    <mergeCell ref="L5:L6"/>
    <mergeCell ref="M5:M6"/>
    <mergeCell ref="N11:N12"/>
    <mergeCell ref="B15:B17"/>
    <mergeCell ref="N5:N6"/>
    <mergeCell ref="B7:N7"/>
    <mergeCell ref="B8:B10"/>
    <mergeCell ref="B11:B14"/>
    <mergeCell ref="C11:C12"/>
    <mergeCell ref="D11:D12"/>
    <mergeCell ref="E11:E12"/>
    <mergeCell ref="M11:M12"/>
    <mergeCell ref="N20:N21"/>
    <mergeCell ref="B18:B19"/>
    <mergeCell ref="C18:C19"/>
    <mergeCell ref="D18:D19"/>
    <mergeCell ref="E18:E19"/>
    <mergeCell ref="M18:M19"/>
    <mergeCell ref="N18:N19"/>
    <mergeCell ref="B20:B22"/>
    <mergeCell ref="C20:C21"/>
    <mergeCell ref="D20:D21"/>
    <mergeCell ref="E20:E21"/>
    <mergeCell ref="M20:M21"/>
    <mergeCell ref="C26:C27"/>
    <mergeCell ref="D26:D27"/>
    <mergeCell ref="E26:E27"/>
    <mergeCell ref="M26:M27"/>
    <mergeCell ref="N26:N27"/>
    <mergeCell ref="C28:C29"/>
    <mergeCell ref="D28:D29"/>
    <mergeCell ref="E28:E29"/>
    <mergeCell ref="M28:M29"/>
    <mergeCell ref="N28:N29"/>
    <mergeCell ref="C30:C31"/>
    <mergeCell ref="D30:D31"/>
    <mergeCell ref="E30:E31"/>
    <mergeCell ref="M30:M31"/>
    <mergeCell ref="N30:N31"/>
    <mergeCell ref="C32:C33"/>
    <mergeCell ref="D32:D33"/>
    <mergeCell ref="E32:E33"/>
    <mergeCell ref="M32:M33"/>
    <mergeCell ref="N32:N33"/>
    <mergeCell ref="N37:N38"/>
    <mergeCell ref="C34:C35"/>
    <mergeCell ref="D34:D35"/>
    <mergeCell ref="E34:E35"/>
    <mergeCell ref="M34:M35"/>
    <mergeCell ref="N34:N35"/>
    <mergeCell ref="B37:B39"/>
    <mergeCell ref="C37:C38"/>
    <mergeCell ref="D37:D38"/>
    <mergeCell ref="E37:E38"/>
    <mergeCell ref="M37:M38"/>
    <mergeCell ref="D50:D51"/>
    <mergeCell ref="E50:E51"/>
    <mergeCell ref="M50:M51"/>
    <mergeCell ref="N50:N51"/>
    <mergeCell ref="B40:N40"/>
    <mergeCell ref="B42:B43"/>
    <mergeCell ref="N52:N53"/>
    <mergeCell ref="B48:B53"/>
    <mergeCell ref="B59:N59"/>
    <mergeCell ref="B26:B36"/>
    <mergeCell ref="B55:B56"/>
    <mergeCell ref="C52:C53"/>
    <mergeCell ref="D52:D53"/>
    <mergeCell ref="E52:E53"/>
    <mergeCell ref="B57:B58"/>
    <mergeCell ref="C57:C58"/>
    <mergeCell ref="D57:D58"/>
    <mergeCell ref="E57:E58"/>
    <mergeCell ref="M57:M58"/>
    <mergeCell ref="N57:N58"/>
    <mergeCell ref="M52:M53"/>
    <mergeCell ref="C50:C51"/>
  </mergeCells>
  <pageMargins left="0.39370078740157483" right="0.39370078740157483" top="0.35433070866141736" bottom="0.55118110236220474" header="0.31496062992125984" footer="0.31496062992125984"/>
  <pageSetup scale="72" fitToHeight="6" orientation="landscape" r:id="rId1"/>
  <headerFooter>
    <oddFooter>&amp;C&amp;P de &amp;N</oddFooter>
  </headerFooter>
  <rowBreaks count="1" manualBreakCount="1">
    <brk id="36"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view="pageBreakPreview" zoomScale="110" zoomScaleNormal="110" zoomScaleSheetLayoutView="110" zoomScalePageLayoutView="60" workbookViewId="0">
      <pane xSplit="1" ySplit="6" topLeftCell="B7" activePane="bottomRight" state="frozen"/>
      <selection activeCell="D16" sqref="D16:D18"/>
      <selection pane="topRight" activeCell="D16" sqref="D16:D18"/>
      <selection pane="bottomLeft" activeCell="D16" sqref="D16:D18"/>
      <selection pane="bottomRight" activeCell="D16" sqref="D16:D18"/>
    </sheetView>
  </sheetViews>
  <sheetFormatPr baseColWidth="10" defaultRowHeight="15.75" outlineLevelCol="1" x14ac:dyDescent="0.25"/>
  <cols>
    <col min="1" max="1" width="6.42578125" style="4" customWidth="1"/>
    <col min="2" max="2" width="31" style="2" customWidth="1"/>
    <col min="3" max="3" width="6.85546875" style="3" customWidth="1"/>
    <col min="4" max="4" width="44.5703125" style="3" customWidth="1"/>
    <col min="5" max="5" width="34.85546875" style="3" customWidth="1"/>
    <col min="6" max="6" width="18" style="3" customWidth="1"/>
    <col min="7" max="8" width="9.5703125" style="83" customWidth="1" outlineLevel="1"/>
    <col min="9" max="9" width="9.28515625" style="83" customWidth="1" outlineLevel="1"/>
    <col min="10" max="10" width="10.28515625" style="83" customWidth="1" outlineLevel="1"/>
    <col min="11" max="11" width="39.5703125" style="10" hidden="1" customWidth="1" outlineLevel="1"/>
    <col min="12" max="12" width="12.140625" style="11" customWidth="1" outlineLevel="1"/>
    <col min="13" max="13" width="12" style="18" customWidth="1" outlineLevel="1"/>
    <col min="14" max="14" width="25.85546875" style="3" customWidth="1" outlineLevel="1"/>
    <col min="15" max="15" width="13" style="3" customWidth="1" outlineLevel="1"/>
    <col min="16" max="16" width="42.42578125" style="3" customWidth="1"/>
    <col min="17" max="16384" width="11.42578125" style="1"/>
  </cols>
  <sheetData>
    <row r="1" spans="1:16" s="8" customFormat="1" x14ac:dyDescent="0.25">
      <c r="A1" s="5"/>
      <c r="B1" s="6"/>
      <c r="C1" s="7"/>
      <c r="D1" s="7"/>
      <c r="E1" s="7"/>
      <c r="F1" s="7"/>
      <c r="G1" s="83"/>
      <c r="H1" s="83"/>
      <c r="I1" s="83"/>
      <c r="J1" s="83"/>
      <c r="K1" s="10"/>
      <c r="L1" s="11"/>
      <c r="M1" s="18"/>
      <c r="N1" s="7"/>
      <c r="O1" s="7"/>
      <c r="P1" s="7"/>
    </row>
    <row r="2" spans="1:16" s="8" customFormat="1" ht="20.25" customHeight="1" x14ac:dyDescent="0.3">
      <c r="B2" s="472" t="s">
        <v>44</v>
      </c>
      <c r="C2" s="472"/>
      <c r="D2" s="472"/>
      <c r="E2" s="472"/>
      <c r="F2" s="472"/>
      <c r="G2" s="472"/>
      <c r="H2" s="472"/>
      <c r="I2" s="472"/>
      <c r="J2" s="472"/>
      <c r="K2" s="472"/>
      <c r="L2" s="472"/>
      <c r="M2" s="472"/>
      <c r="N2" s="472"/>
      <c r="O2" s="472"/>
    </row>
    <row r="3" spans="1:16" s="8" customFormat="1" ht="22.5" customHeight="1" x14ac:dyDescent="0.3">
      <c r="A3" s="9"/>
      <c r="B3" s="473" t="s">
        <v>156</v>
      </c>
      <c r="C3" s="473"/>
      <c r="D3" s="473"/>
      <c r="E3" s="473"/>
      <c r="F3" s="473"/>
      <c r="G3" s="473"/>
      <c r="H3" s="473"/>
      <c r="I3" s="473"/>
      <c r="J3" s="473"/>
      <c r="K3" s="473"/>
      <c r="L3" s="473"/>
      <c r="M3" s="473"/>
      <c r="N3" s="473"/>
      <c r="O3" s="473"/>
    </row>
    <row r="4" spans="1:16" s="8" customFormat="1" x14ac:dyDescent="0.2">
      <c r="A4" s="5"/>
      <c r="B4" s="6"/>
      <c r="C4" s="7"/>
      <c r="D4" s="7"/>
      <c r="E4" s="7"/>
      <c r="F4" s="7"/>
      <c r="G4" s="84"/>
      <c r="H4" s="84"/>
      <c r="I4" s="84"/>
      <c r="J4" s="84"/>
      <c r="M4" s="19"/>
      <c r="N4" s="7"/>
      <c r="O4" s="7"/>
      <c r="P4" s="7"/>
    </row>
    <row r="5" spans="1:16" s="12" customFormat="1" ht="15.75" customHeight="1" x14ac:dyDescent="0.2">
      <c r="A5" s="13"/>
      <c r="B5" s="545" t="s">
        <v>4</v>
      </c>
      <c r="C5" s="547" t="s">
        <v>0</v>
      </c>
      <c r="D5" s="547"/>
      <c r="E5" s="547" t="s">
        <v>3</v>
      </c>
      <c r="F5" s="547" t="s">
        <v>1</v>
      </c>
      <c r="G5" s="545" t="s">
        <v>157</v>
      </c>
      <c r="H5" s="545"/>
      <c r="I5" s="545"/>
      <c r="J5" s="545"/>
      <c r="K5" s="474" t="s">
        <v>68</v>
      </c>
      <c r="L5" s="549" t="s">
        <v>93</v>
      </c>
      <c r="M5" s="551" t="s">
        <v>69</v>
      </c>
      <c r="N5" s="474" t="s">
        <v>2</v>
      </c>
      <c r="O5" s="565" t="s">
        <v>5</v>
      </c>
      <c r="P5" s="474" t="s">
        <v>95</v>
      </c>
    </row>
    <row r="6" spans="1:16" s="15" customFormat="1" ht="35.25" customHeight="1" thickBot="1" x14ac:dyDescent="0.3">
      <c r="A6" s="14"/>
      <c r="B6" s="546"/>
      <c r="C6" s="548"/>
      <c r="D6" s="548"/>
      <c r="E6" s="548"/>
      <c r="F6" s="548"/>
      <c r="G6" s="16" t="s">
        <v>70</v>
      </c>
      <c r="H6" s="16" t="s">
        <v>71</v>
      </c>
      <c r="I6" s="16" t="s">
        <v>72</v>
      </c>
      <c r="J6" s="16" t="s">
        <v>73</v>
      </c>
      <c r="K6" s="475"/>
      <c r="L6" s="550"/>
      <c r="M6" s="552"/>
      <c r="N6" s="475"/>
      <c r="O6" s="566"/>
      <c r="P6" s="475"/>
    </row>
    <row r="7" spans="1:16" s="27" customFormat="1" ht="16.5" customHeight="1" thickTop="1" x14ac:dyDescent="0.25">
      <c r="A7" s="26"/>
      <c r="B7" s="470" t="s">
        <v>6</v>
      </c>
      <c r="C7" s="471"/>
      <c r="D7" s="471"/>
      <c r="E7" s="471"/>
      <c r="F7" s="471"/>
      <c r="G7" s="471"/>
      <c r="H7" s="471"/>
      <c r="I7" s="471"/>
      <c r="J7" s="471"/>
      <c r="K7" s="471"/>
      <c r="L7" s="471"/>
      <c r="M7" s="471"/>
      <c r="N7" s="471"/>
      <c r="O7" s="471"/>
      <c r="P7" s="567"/>
    </row>
    <row r="8" spans="1:16" s="48" customFormat="1" ht="30" customHeight="1" x14ac:dyDescent="0.2">
      <c r="A8" s="45"/>
      <c r="B8" s="527" t="s">
        <v>7</v>
      </c>
      <c r="C8" s="568" t="s">
        <v>136</v>
      </c>
      <c r="D8" s="570" t="s">
        <v>28</v>
      </c>
      <c r="E8" s="572" t="s">
        <v>75</v>
      </c>
      <c r="F8" s="46" t="s">
        <v>144</v>
      </c>
      <c r="G8" s="90">
        <v>10</v>
      </c>
      <c r="H8" s="574">
        <f>+G8/G9</f>
        <v>0.66666666666666663</v>
      </c>
      <c r="I8" s="576">
        <v>0.66666666666666696</v>
      </c>
      <c r="J8" s="553">
        <f>IF(I8=0,0,H8/I8)</f>
        <v>0.99999999999999956</v>
      </c>
      <c r="K8" s="47"/>
      <c r="L8" s="555">
        <v>0.2</v>
      </c>
      <c r="M8" s="557">
        <f>+J8*L8</f>
        <v>0.19999999999999993</v>
      </c>
      <c r="N8" s="559" t="s">
        <v>37</v>
      </c>
      <c r="O8" s="561" t="s">
        <v>146</v>
      </c>
      <c r="P8" s="563"/>
    </row>
    <row r="9" spans="1:16" s="48" customFormat="1" ht="30" customHeight="1" x14ac:dyDescent="0.2">
      <c r="A9" s="45"/>
      <c r="B9" s="529"/>
      <c r="C9" s="569"/>
      <c r="D9" s="571"/>
      <c r="E9" s="573"/>
      <c r="F9" s="49" t="s">
        <v>145</v>
      </c>
      <c r="G9" s="91">
        <v>15</v>
      </c>
      <c r="H9" s="575"/>
      <c r="I9" s="577"/>
      <c r="J9" s="554"/>
      <c r="K9" s="50"/>
      <c r="L9" s="556"/>
      <c r="M9" s="558"/>
      <c r="N9" s="560"/>
      <c r="O9" s="562"/>
      <c r="P9" s="564"/>
    </row>
    <row r="10" spans="1:16" s="30" customFormat="1" ht="25.5" customHeight="1" x14ac:dyDescent="0.2">
      <c r="A10" s="29"/>
      <c r="B10" s="508" t="s">
        <v>8</v>
      </c>
      <c r="C10" s="599" t="s">
        <v>137</v>
      </c>
      <c r="D10" s="601" t="s">
        <v>66</v>
      </c>
      <c r="E10" s="603" t="s">
        <v>101</v>
      </c>
      <c r="F10" s="51" t="s">
        <v>94</v>
      </c>
      <c r="G10" s="92">
        <v>2</v>
      </c>
      <c r="H10" s="574">
        <f>+G10/G11</f>
        <v>0.66666666666666663</v>
      </c>
      <c r="I10" s="576">
        <v>0.66666666666666696</v>
      </c>
      <c r="J10" s="587">
        <f>IF(I10=0,0,H10/I10)</f>
        <v>0.99999999999999956</v>
      </c>
      <c r="K10" s="589"/>
      <c r="L10" s="591">
        <v>0.2</v>
      </c>
      <c r="M10" s="593">
        <f>+J10*L10</f>
        <v>0.19999999999999993</v>
      </c>
      <c r="N10" s="595" t="s">
        <v>38</v>
      </c>
      <c r="O10" s="597" t="s">
        <v>102</v>
      </c>
      <c r="P10" s="585"/>
    </row>
    <row r="11" spans="1:16" s="30" customFormat="1" ht="25.5" customHeight="1" x14ac:dyDescent="0.2">
      <c r="A11" s="29"/>
      <c r="B11" s="509"/>
      <c r="C11" s="600"/>
      <c r="D11" s="602"/>
      <c r="E11" s="604"/>
      <c r="F11" s="52" t="s">
        <v>74</v>
      </c>
      <c r="G11" s="93">
        <v>3</v>
      </c>
      <c r="H11" s="575"/>
      <c r="I11" s="577"/>
      <c r="J11" s="588"/>
      <c r="K11" s="590"/>
      <c r="L11" s="592"/>
      <c r="M11" s="594"/>
      <c r="N11" s="596"/>
      <c r="O11" s="598"/>
      <c r="P11" s="586"/>
    </row>
    <row r="12" spans="1:16" s="17" customFormat="1" ht="15.75" customHeight="1" x14ac:dyDescent="0.25">
      <c r="B12" s="578" t="s">
        <v>92</v>
      </c>
      <c r="C12" s="579"/>
      <c r="D12" s="579"/>
      <c r="E12" s="579"/>
      <c r="F12" s="579"/>
      <c r="G12" s="579"/>
      <c r="H12" s="579"/>
      <c r="I12" s="579"/>
      <c r="J12" s="579"/>
      <c r="K12" s="20"/>
      <c r="L12" s="21">
        <f>SUM(L8:L11)</f>
        <v>0.4</v>
      </c>
      <c r="M12" s="22">
        <f>SUM(M8:M11)</f>
        <v>0.39999999999999986</v>
      </c>
      <c r="N12" s="23"/>
      <c r="O12" s="24"/>
      <c r="P12" s="23"/>
    </row>
    <row r="13" spans="1:16" s="40" customFormat="1" ht="16.5" customHeight="1" x14ac:dyDescent="0.25">
      <c r="A13" s="39"/>
      <c r="B13" s="580" t="s">
        <v>11</v>
      </c>
      <c r="C13" s="581"/>
      <c r="D13" s="581"/>
      <c r="E13" s="581"/>
      <c r="F13" s="581"/>
      <c r="G13" s="581">
        <v>4</v>
      </c>
      <c r="H13" s="581"/>
      <c r="I13" s="581"/>
      <c r="J13" s="581"/>
      <c r="K13" s="581"/>
      <c r="L13" s="581"/>
      <c r="M13" s="581"/>
      <c r="N13" s="581"/>
      <c r="O13" s="581"/>
      <c r="P13" s="582"/>
    </row>
    <row r="14" spans="1:16" s="38" customFormat="1" ht="15" thickBot="1" x14ac:dyDescent="0.25">
      <c r="A14" s="37"/>
      <c r="B14" s="583" t="s">
        <v>42</v>
      </c>
      <c r="C14" s="584"/>
      <c r="D14" s="584"/>
      <c r="E14" s="584"/>
      <c r="F14" s="584"/>
      <c r="G14" s="85"/>
      <c r="H14" s="86"/>
      <c r="I14" s="87"/>
      <c r="J14" s="86"/>
      <c r="K14" s="41"/>
      <c r="L14" s="65"/>
      <c r="M14" s="66"/>
      <c r="N14" s="41"/>
      <c r="O14" s="42"/>
      <c r="P14" s="42"/>
    </row>
    <row r="15" spans="1:16" s="54" customFormat="1" ht="16.5" customHeight="1" thickTop="1" x14ac:dyDescent="0.25">
      <c r="A15" s="53"/>
      <c r="B15" s="470" t="s">
        <v>10</v>
      </c>
      <c r="C15" s="471"/>
      <c r="D15" s="471"/>
      <c r="E15" s="471"/>
      <c r="F15" s="471"/>
      <c r="G15" s="471">
        <v>3</v>
      </c>
      <c r="H15" s="471"/>
      <c r="I15" s="471"/>
      <c r="J15" s="471"/>
      <c r="K15" s="471"/>
      <c r="L15" s="471"/>
      <c r="M15" s="471"/>
      <c r="N15" s="471"/>
      <c r="O15" s="471"/>
      <c r="P15" s="567"/>
    </row>
    <row r="16" spans="1:16" s="30" customFormat="1" ht="62.25" customHeight="1" x14ac:dyDescent="0.2">
      <c r="A16" s="29"/>
      <c r="B16" s="605" t="s">
        <v>14</v>
      </c>
      <c r="C16" s="608" t="s">
        <v>57</v>
      </c>
      <c r="D16" s="610" t="s">
        <v>32</v>
      </c>
      <c r="E16" s="610" t="s">
        <v>108</v>
      </c>
      <c r="F16" s="157" t="s">
        <v>80</v>
      </c>
      <c r="G16" s="158">
        <v>12</v>
      </c>
      <c r="H16" s="612">
        <f>+G16/G17</f>
        <v>1</v>
      </c>
      <c r="I16" s="614">
        <v>1</v>
      </c>
      <c r="J16" s="612">
        <f>IF(I16=0,0,H16/I16)</f>
        <v>1</v>
      </c>
      <c r="K16" s="616"/>
      <c r="L16" s="591">
        <v>0.5</v>
      </c>
      <c r="M16" s="593">
        <f>AVERAGE(J16:J21)*L16</f>
        <v>0.23333333333333331</v>
      </c>
      <c r="N16" s="638" t="s">
        <v>24</v>
      </c>
      <c r="O16" s="640" t="s">
        <v>16</v>
      </c>
      <c r="P16" s="641" t="s">
        <v>164</v>
      </c>
    </row>
    <row r="17" spans="1:17" s="30" customFormat="1" ht="62.25" customHeight="1" x14ac:dyDescent="0.2">
      <c r="A17" s="29"/>
      <c r="B17" s="606"/>
      <c r="C17" s="609"/>
      <c r="D17" s="611"/>
      <c r="E17" s="611"/>
      <c r="F17" s="159">
        <v>12</v>
      </c>
      <c r="G17" s="160">
        <v>12</v>
      </c>
      <c r="H17" s="613"/>
      <c r="I17" s="615"/>
      <c r="J17" s="613"/>
      <c r="K17" s="617"/>
      <c r="L17" s="618"/>
      <c r="M17" s="637"/>
      <c r="N17" s="639"/>
      <c r="O17" s="624"/>
      <c r="P17" s="642"/>
    </row>
    <row r="18" spans="1:17" s="30" customFormat="1" ht="39.75" customHeight="1" x14ac:dyDescent="0.2">
      <c r="A18" s="29"/>
      <c r="B18" s="606"/>
      <c r="C18" s="643" t="s">
        <v>100</v>
      </c>
      <c r="D18" s="623" t="s">
        <v>110</v>
      </c>
      <c r="E18" s="645" t="s">
        <v>113</v>
      </c>
      <c r="F18" s="153" t="s">
        <v>117</v>
      </c>
      <c r="G18" s="154">
        <v>2</v>
      </c>
      <c r="H18" s="647">
        <f>+G18/G19</f>
        <v>0.4</v>
      </c>
      <c r="I18" s="649">
        <v>1</v>
      </c>
      <c r="J18" s="647">
        <f>IF(I18=0,0,H18/I18)</f>
        <v>0.4</v>
      </c>
      <c r="K18" s="619"/>
      <c r="L18" s="618"/>
      <c r="M18" s="637"/>
      <c r="N18" s="621" t="s">
        <v>25</v>
      </c>
      <c r="O18" s="623" t="s">
        <v>97</v>
      </c>
      <c r="P18" s="625" t="s">
        <v>165</v>
      </c>
    </row>
    <row r="19" spans="1:17" s="30" customFormat="1" ht="39.75" customHeight="1" x14ac:dyDescent="0.2">
      <c r="A19" s="29"/>
      <c r="B19" s="606"/>
      <c r="C19" s="644"/>
      <c r="D19" s="624"/>
      <c r="E19" s="646"/>
      <c r="F19" s="155" t="s">
        <v>147</v>
      </c>
      <c r="G19" s="156">
        <v>5</v>
      </c>
      <c r="H19" s="648"/>
      <c r="I19" s="650"/>
      <c r="J19" s="648"/>
      <c r="K19" s="620"/>
      <c r="L19" s="618"/>
      <c r="M19" s="637"/>
      <c r="N19" s="622"/>
      <c r="O19" s="624"/>
      <c r="P19" s="626"/>
    </row>
    <row r="20" spans="1:17" s="64" customFormat="1" ht="28.5" customHeight="1" x14ac:dyDescent="0.2">
      <c r="A20" s="63"/>
      <c r="B20" s="606"/>
      <c r="C20" s="627" t="s">
        <v>109</v>
      </c>
      <c r="D20" s="629" t="s">
        <v>111</v>
      </c>
      <c r="E20" s="631" t="s">
        <v>112</v>
      </c>
      <c r="F20" s="100" t="s">
        <v>116</v>
      </c>
      <c r="G20" s="99">
        <v>0</v>
      </c>
      <c r="H20" s="633">
        <f>+G20/G21</f>
        <v>0</v>
      </c>
      <c r="I20" s="635">
        <v>0</v>
      </c>
      <c r="J20" s="633">
        <f>IF(I20=0,0,H20/I20)</f>
        <v>0</v>
      </c>
      <c r="K20" s="651"/>
      <c r="L20" s="618"/>
      <c r="M20" s="637"/>
      <c r="N20" s="653" t="s">
        <v>128</v>
      </c>
      <c r="O20" s="631" t="s">
        <v>97</v>
      </c>
      <c r="P20" s="655" t="s">
        <v>159</v>
      </c>
    </row>
    <row r="21" spans="1:17" s="64" customFormat="1" ht="28.5" customHeight="1" x14ac:dyDescent="0.2">
      <c r="A21" s="63"/>
      <c r="B21" s="607"/>
      <c r="C21" s="628"/>
      <c r="D21" s="630"/>
      <c r="E21" s="632"/>
      <c r="F21" s="101" t="s">
        <v>148</v>
      </c>
      <c r="G21" s="102">
        <v>4</v>
      </c>
      <c r="H21" s="634"/>
      <c r="I21" s="636"/>
      <c r="J21" s="634"/>
      <c r="K21" s="652"/>
      <c r="L21" s="592"/>
      <c r="M21" s="594"/>
      <c r="N21" s="654"/>
      <c r="O21" s="632"/>
      <c r="P21" s="656"/>
    </row>
    <row r="22" spans="1:17" s="64" customFormat="1" ht="27.75" customHeight="1" x14ac:dyDescent="0.2">
      <c r="A22" s="63"/>
      <c r="B22" s="484" t="s">
        <v>15</v>
      </c>
      <c r="C22" s="658" t="s">
        <v>59</v>
      </c>
      <c r="D22" s="660" t="s">
        <v>154</v>
      </c>
      <c r="E22" s="662" t="s">
        <v>114</v>
      </c>
      <c r="F22" s="103" t="s">
        <v>118</v>
      </c>
      <c r="G22" s="104">
        <v>0</v>
      </c>
      <c r="H22" s="633">
        <f>+G22/G23</f>
        <v>0</v>
      </c>
      <c r="I22" s="635">
        <v>0</v>
      </c>
      <c r="J22" s="633">
        <f>IF(I22=0,0,H22/I22)</f>
        <v>0</v>
      </c>
      <c r="K22" s="677"/>
      <c r="L22" s="555">
        <v>0.5</v>
      </c>
      <c r="M22" s="557">
        <f>AVERAGE(J22:J25)*L22</f>
        <v>0.25</v>
      </c>
      <c r="N22" s="682" t="s">
        <v>96</v>
      </c>
      <c r="O22" s="662" t="s">
        <v>97</v>
      </c>
      <c r="P22" s="655" t="s">
        <v>159</v>
      </c>
    </row>
    <row r="23" spans="1:17" s="64" customFormat="1" ht="27.75" customHeight="1" x14ac:dyDescent="0.2">
      <c r="A23" s="63"/>
      <c r="B23" s="606"/>
      <c r="C23" s="659"/>
      <c r="D23" s="661"/>
      <c r="E23" s="663"/>
      <c r="F23" s="105" t="s">
        <v>140</v>
      </c>
      <c r="G23" s="106">
        <v>4</v>
      </c>
      <c r="H23" s="664"/>
      <c r="I23" s="665"/>
      <c r="J23" s="664"/>
      <c r="K23" s="678"/>
      <c r="L23" s="679"/>
      <c r="M23" s="681"/>
      <c r="N23" s="683"/>
      <c r="O23" s="663"/>
      <c r="P23" s="656"/>
    </row>
    <row r="24" spans="1:17" s="64" customFormat="1" ht="45" customHeight="1" x14ac:dyDescent="0.2">
      <c r="A24" s="63"/>
      <c r="B24" s="606"/>
      <c r="C24" s="666" t="s">
        <v>60</v>
      </c>
      <c r="D24" s="667" t="s">
        <v>46</v>
      </c>
      <c r="E24" s="668" t="s">
        <v>81</v>
      </c>
      <c r="F24" s="95" t="s">
        <v>119</v>
      </c>
      <c r="G24" s="96">
        <v>2</v>
      </c>
      <c r="H24" s="669">
        <f>+G24/G25</f>
        <v>1</v>
      </c>
      <c r="I24" s="671">
        <v>1</v>
      </c>
      <c r="J24" s="669">
        <f>IF(I24=0,0,H24/I24)</f>
        <v>1</v>
      </c>
      <c r="K24" s="651"/>
      <c r="L24" s="679"/>
      <c r="M24" s="681"/>
      <c r="N24" s="674" t="s">
        <v>56</v>
      </c>
      <c r="O24" s="676" t="s">
        <v>43</v>
      </c>
      <c r="P24" s="684" t="s">
        <v>153</v>
      </c>
      <c r="Q24" s="94" t="s">
        <v>158</v>
      </c>
    </row>
    <row r="25" spans="1:17" s="64" customFormat="1" ht="45" customHeight="1" x14ac:dyDescent="0.2">
      <c r="A25" s="71"/>
      <c r="B25" s="657"/>
      <c r="C25" s="666"/>
      <c r="D25" s="667"/>
      <c r="E25" s="668"/>
      <c r="F25" s="97" t="s">
        <v>120</v>
      </c>
      <c r="G25" s="98">
        <v>2</v>
      </c>
      <c r="H25" s="670"/>
      <c r="I25" s="672"/>
      <c r="J25" s="670"/>
      <c r="K25" s="673"/>
      <c r="L25" s="680"/>
      <c r="M25" s="558"/>
      <c r="N25" s="675"/>
      <c r="O25" s="668"/>
      <c r="P25" s="685"/>
    </row>
    <row r="26" spans="1:17" s="17" customFormat="1" ht="15.75" customHeight="1" x14ac:dyDescent="0.25">
      <c r="B26" s="686" t="s">
        <v>121</v>
      </c>
      <c r="C26" s="687"/>
      <c r="D26" s="687"/>
      <c r="E26" s="687"/>
      <c r="F26" s="687"/>
      <c r="G26" s="687"/>
      <c r="H26" s="687"/>
      <c r="I26" s="687"/>
      <c r="J26" s="687"/>
      <c r="K26" s="20"/>
      <c r="L26" s="67">
        <f>SUM(L16:L25)</f>
        <v>1</v>
      </c>
      <c r="M26" s="67">
        <f>SUM(M16:M25)</f>
        <v>0.48333333333333328</v>
      </c>
      <c r="N26" s="72"/>
      <c r="O26" s="24"/>
      <c r="P26" s="72"/>
    </row>
    <row r="27" spans="1:17" s="74" customFormat="1" ht="16.5" customHeight="1" x14ac:dyDescent="0.25">
      <c r="A27" s="73"/>
      <c r="B27" s="580" t="s">
        <v>12</v>
      </c>
      <c r="C27" s="581"/>
      <c r="D27" s="581"/>
      <c r="E27" s="581"/>
      <c r="F27" s="581"/>
      <c r="G27" s="581"/>
      <c r="H27" s="581"/>
      <c r="I27" s="581"/>
      <c r="J27" s="581"/>
      <c r="K27" s="581"/>
      <c r="L27" s="581"/>
      <c r="M27" s="581"/>
      <c r="N27" s="581"/>
      <c r="O27" s="581"/>
      <c r="P27" s="582"/>
    </row>
    <row r="28" spans="1:17" s="30" customFormat="1" ht="57" x14ac:dyDescent="0.2">
      <c r="A28" s="29"/>
      <c r="B28" s="161" t="s">
        <v>22</v>
      </c>
      <c r="C28" s="107">
        <v>4.0999999999999996</v>
      </c>
      <c r="D28" s="110" t="s">
        <v>51</v>
      </c>
      <c r="E28" s="110" t="s">
        <v>82</v>
      </c>
      <c r="F28" s="111" t="s">
        <v>50</v>
      </c>
      <c r="G28" s="112">
        <v>0</v>
      </c>
      <c r="H28" s="113">
        <f>+G28</f>
        <v>0</v>
      </c>
      <c r="I28" s="113">
        <v>0</v>
      </c>
      <c r="J28" s="114">
        <f>IF(I28=0,0,+H28/I28)</f>
        <v>0</v>
      </c>
      <c r="K28" s="115"/>
      <c r="L28" s="116">
        <v>0.2</v>
      </c>
      <c r="M28" s="117">
        <f>+J28*L28</f>
        <v>0</v>
      </c>
      <c r="N28" s="107" t="s">
        <v>67</v>
      </c>
      <c r="O28" s="108" t="s">
        <v>149</v>
      </c>
      <c r="P28" s="109" t="s">
        <v>159</v>
      </c>
    </row>
    <row r="29" spans="1:17" s="30" customFormat="1" ht="51" x14ac:dyDescent="0.2">
      <c r="A29" s="29"/>
      <c r="B29" s="161" t="s">
        <v>17</v>
      </c>
      <c r="C29" s="107">
        <v>4.2</v>
      </c>
      <c r="D29" s="110" t="s">
        <v>48</v>
      </c>
      <c r="E29" s="110" t="s">
        <v>83</v>
      </c>
      <c r="F29" s="111" t="s">
        <v>47</v>
      </c>
      <c r="G29" s="112">
        <v>0</v>
      </c>
      <c r="H29" s="113">
        <f>+G29</f>
        <v>0</v>
      </c>
      <c r="I29" s="113">
        <v>0</v>
      </c>
      <c r="J29" s="114">
        <f>IF(I29=0,0,+H29/I29)</f>
        <v>0</v>
      </c>
      <c r="K29" s="115"/>
      <c r="L29" s="116">
        <v>0.2</v>
      </c>
      <c r="M29" s="117">
        <f>+J29*L29</f>
        <v>0</v>
      </c>
      <c r="N29" s="107" t="s">
        <v>37</v>
      </c>
      <c r="O29" s="108" t="s">
        <v>149</v>
      </c>
      <c r="P29" s="109" t="s">
        <v>160</v>
      </c>
    </row>
    <row r="30" spans="1:17" s="30" customFormat="1" ht="57" x14ac:dyDescent="0.2">
      <c r="A30" s="29"/>
      <c r="B30" s="28" t="s">
        <v>18</v>
      </c>
      <c r="C30" s="33">
        <v>4.3</v>
      </c>
      <c r="D30" s="82" t="s">
        <v>35</v>
      </c>
      <c r="E30" s="118" t="s">
        <v>85</v>
      </c>
      <c r="F30" s="118" t="s">
        <v>39</v>
      </c>
      <c r="G30" s="119">
        <v>1</v>
      </c>
      <c r="H30" s="119">
        <f>+G30</f>
        <v>1</v>
      </c>
      <c r="I30" s="119">
        <v>1</v>
      </c>
      <c r="J30" s="120">
        <f>IF(I30=0,0,+H30/I30)</f>
        <v>1</v>
      </c>
      <c r="K30" s="121"/>
      <c r="L30" s="122">
        <v>0.2</v>
      </c>
      <c r="M30" s="123">
        <f>+J30*L30</f>
        <v>0.2</v>
      </c>
      <c r="N30" s="124" t="s">
        <v>99</v>
      </c>
      <c r="O30" s="125">
        <v>43738</v>
      </c>
      <c r="P30" s="126" t="s">
        <v>155</v>
      </c>
    </row>
    <row r="31" spans="1:17" s="48" customFormat="1" ht="57" x14ac:dyDescent="0.2">
      <c r="A31" s="45"/>
      <c r="B31" s="606" t="s">
        <v>19</v>
      </c>
      <c r="C31" s="688">
        <v>4.4000000000000004</v>
      </c>
      <c r="D31" s="690" t="s">
        <v>49</v>
      </c>
      <c r="E31" s="171" t="s">
        <v>104</v>
      </c>
      <c r="F31" s="171" t="s">
        <v>129</v>
      </c>
      <c r="G31" s="174">
        <v>1</v>
      </c>
      <c r="H31" s="174">
        <f>+G31</f>
        <v>1</v>
      </c>
      <c r="I31" s="174">
        <v>1</v>
      </c>
      <c r="J31" s="175">
        <f>IF(I31=0,0,+H31/I31)</f>
        <v>1</v>
      </c>
      <c r="K31" s="75"/>
      <c r="L31" s="692">
        <v>0.2</v>
      </c>
      <c r="M31" s="695">
        <f>AVERAGE(J31:J33)*L31</f>
        <v>0.2</v>
      </c>
      <c r="N31" s="171" t="s">
        <v>67</v>
      </c>
      <c r="O31" s="172">
        <v>43723</v>
      </c>
      <c r="P31" s="173" t="s">
        <v>168</v>
      </c>
    </row>
    <row r="32" spans="1:17" s="30" customFormat="1" ht="57" x14ac:dyDescent="0.2">
      <c r="A32" s="29"/>
      <c r="B32" s="606"/>
      <c r="C32" s="688"/>
      <c r="D32" s="690"/>
      <c r="E32" s="698" t="s">
        <v>105</v>
      </c>
      <c r="F32" s="162" t="s">
        <v>124</v>
      </c>
      <c r="G32" s="176">
        <v>20</v>
      </c>
      <c r="H32" s="700">
        <f>+G32/G33</f>
        <v>1</v>
      </c>
      <c r="I32" s="702">
        <v>1</v>
      </c>
      <c r="J32" s="700">
        <f>IF(I32=0,0,H32/I32)</f>
        <v>1</v>
      </c>
      <c r="K32" s="61"/>
      <c r="L32" s="693"/>
      <c r="M32" s="696"/>
      <c r="N32" s="698" t="s">
        <v>67</v>
      </c>
      <c r="O32" s="704">
        <v>43723</v>
      </c>
      <c r="P32" s="706" t="s">
        <v>167</v>
      </c>
    </row>
    <row r="33" spans="1:16" s="30" customFormat="1" ht="42.75" x14ac:dyDescent="0.2">
      <c r="A33" s="29"/>
      <c r="B33" s="607"/>
      <c r="C33" s="689"/>
      <c r="D33" s="691"/>
      <c r="E33" s="699"/>
      <c r="F33" s="163" t="s">
        <v>123</v>
      </c>
      <c r="G33" s="168">
        <v>20</v>
      </c>
      <c r="H33" s="701"/>
      <c r="I33" s="703"/>
      <c r="J33" s="701"/>
      <c r="K33" s="62"/>
      <c r="L33" s="694"/>
      <c r="M33" s="697"/>
      <c r="N33" s="699"/>
      <c r="O33" s="705"/>
      <c r="P33" s="707"/>
    </row>
    <row r="34" spans="1:16" s="30" customFormat="1" ht="45" customHeight="1" x14ac:dyDescent="0.2">
      <c r="A34" s="29"/>
      <c r="B34" s="484" t="s">
        <v>20</v>
      </c>
      <c r="C34" s="608">
        <v>4.5</v>
      </c>
      <c r="D34" s="709" t="s">
        <v>36</v>
      </c>
      <c r="E34" s="709" t="s">
        <v>84</v>
      </c>
      <c r="F34" s="164" t="s">
        <v>127</v>
      </c>
      <c r="G34" s="165">
        <v>1</v>
      </c>
      <c r="H34" s="711">
        <f>+G34/G35</f>
        <v>1</v>
      </c>
      <c r="I34" s="722">
        <v>1</v>
      </c>
      <c r="J34" s="711">
        <f>IF(I34=0,0,H34/I34)</f>
        <v>1</v>
      </c>
      <c r="K34" s="166"/>
      <c r="L34" s="725">
        <v>0.2</v>
      </c>
      <c r="M34" s="727">
        <f>+J34*L34</f>
        <v>0.2</v>
      </c>
      <c r="N34" s="719" t="s">
        <v>37</v>
      </c>
      <c r="O34" s="730">
        <v>43769</v>
      </c>
      <c r="P34" s="713" t="s">
        <v>166</v>
      </c>
    </row>
    <row r="35" spans="1:16" s="30" customFormat="1" ht="45" customHeight="1" x14ac:dyDescent="0.2">
      <c r="A35" s="29"/>
      <c r="B35" s="486"/>
      <c r="C35" s="708"/>
      <c r="D35" s="710"/>
      <c r="E35" s="710"/>
      <c r="F35" s="167" t="s">
        <v>126</v>
      </c>
      <c r="G35" s="168">
        <v>1</v>
      </c>
      <c r="H35" s="712"/>
      <c r="I35" s="724"/>
      <c r="J35" s="712"/>
      <c r="K35" s="169"/>
      <c r="L35" s="726"/>
      <c r="M35" s="728"/>
      <c r="N35" s="729"/>
      <c r="O35" s="731"/>
      <c r="P35" s="714"/>
    </row>
    <row r="36" spans="1:16" s="17" customFormat="1" ht="15.75" customHeight="1" thickBot="1" x14ac:dyDescent="0.3">
      <c r="B36" s="578" t="s">
        <v>125</v>
      </c>
      <c r="C36" s="579"/>
      <c r="D36" s="579"/>
      <c r="E36" s="579"/>
      <c r="F36" s="579"/>
      <c r="G36" s="579"/>
      <c r="H36" s="579"/>
      <c r="I36" s="579"/>
      <c r="J36" s="579"/>
      <c r="K36" s="20"/>
      <c r="L36" s="21">
        <f>SUM(L28:L34)</f>
        <v>1</v>
      </c>
      <c r="M36" s="21">
        <f>SUM(M28:M34)</f>
        <v>0.60000000000000009</v>
      </c>
      <c r="N36" s="23"/>
      <c r="O36" s="24"/>
      <c r="P36" s="23"/>
    </row>
    <row r="37" spans="1:16" s="54" customFormat="1" ht="16.5" customHeight="1" thickTop="1" x14ac:dyDescent="0.25">
      <c r="A37" s="53"/>
      <c r="B37" s="470" t="s">
        <v>13</v>
      </c>
      <c r="C37" s="471"/>
      <c r="D37" s="471"/>
      <c r="E37" s="471"/>
      <c r="F37" s="471"/>
      <c r="G37" s="471">
        <v>3291</v>
      </c>
      <c r="H37" s="471">
        <f>+G37/G38</f>
        <v>1645.5</v>
      </c>
      <c r="I37" s="471">
        <v>0.75</v>
      </c>
      <c r="J37" s="471">
        <f>IF(I37=0,0,H37/I37)</f>
        <v>2194</v>
      </c>
      <c r="K37" s="471"/>
      <c r="L37" s="471">
        <v>0.25</v>
      </c>
      <c r="M37" s="471">
        <f>+AVERAGE(H37:H43)*L37</f>
        <v>82.391666666666666</v>
      </c>
      <c r="N37" s="471"/>
      <c r="O37" s="471"/>
      <c r="P37" s="567"/>
    </row>
    <row r="38" spans="1:16" s="48" customFormat="1" ht="40.5" customHeight="1" x14ac:dyDescent="0.2">
      <c r="A38" s="45"/>
      <c r="B38" s="478" t="s">
        <v>21</v>
      </c>
      <c r="C38" s="715" t="s">
        <v>61</v>
      </c>
      <c r="D38" s="717" t="s">
        <v>52</v>
      </c>
      <c r="E38" s="719" t="s">
        <v>150</v>
      </c>
      <c r="F38" s="133" t="s">
        <v>132</v>
      </c>
      <c r="G38" s="134">
        <v>2</v>
      </c>
      <c r="H38" s="711">
        <f>+G38/G39</f>
        <v>1</v>
      </c>
      <c r="I38" s="722">
        <v>1</v>
      </c>
      <c r="J38" s="711">
        <f>IF(I38=0,0,H38/I38)</f>
        <v>1</v>
      </c>
      <c r="K38" s="81"/>
      <c r="L38" s="743">
        <v>0.25</v>
      </c>
      <c r="M38" s="746">
        <f>AVERAGE(J38:J41)*L38</f>
        <v>0.1875</v>
      </c>
      <c r="N38" s="749" t="s">
        <v>53</v>
      </c>
      <c r="O38" s="751" t="s">
        <v>151</v>
      </c>
      <c r="P38" s="753" t="s">
        <v>162</v>
      </c>
    </row>
    <row r="39" spans="1:16" s="48" customFormat="1" ht="40.5" customHeight="1" x14ac:dyDescent="0.2">
      <c r="A39" s="45"/>
      <c r="B39" s="479"/>
      <c r="C39" s="716"/>
      <c r="D39" s="718"/>
      <c r="E39" s="720"/>
      <c r="F39" s="135" t="s">
        <v>120</v>
      </c>
      <c r="G39" s="136">
        <v>2</v>
      </c>
      <c r="H39" s="721"/>
      <c r="I39" s="723"/>
      <c r="J39" s="721"/>
      <c r="K39" s="78"/>
      <c r="L39" s="744"/>
      <c r="M39" s="747"/>
      <c r="N39" s="750"/>
      <c r="O39" s="752"/>
      <c r="P39" s="754"/>
    </row>
    <row r="40" spans="1:16" s="48" customFormat="1" ht="29.25" customHeight="1" x14ac:dyDescent="0.2">
      <c r="A40" s="45"/>
      <c r="B40" s="479"/>
      <c r="C40" s="734" t="s">
        <v>98</v>
      </c>
      <c r="D40" s="755" t="s">
        <v>138</v>
      </c>
      <c r="E40" s="755" t="s">
        <v>142</v>
      </c>
      <c r="F40" s="79" t="s">
        <v>133</v>
      </c>
      <c r="G40" s="88">
        <v>1</v>
      </c>
      <c r="H40" s="732">
        <f>+G40/G41</f>
        <v>0.33333333333333331</v>
      </c>
      <c r="I40" s="756">
        <v>0.66666666666666663</v>
      </c>
      <c r="J40" s="732">
        <f>IF(I40=0,0,H40/I40)</f>
        <v>0.5</v>
      </c>
      <c r="K40" s="78"/>
      <c r="L40" s="744"/>
      <c r="M40" s="747"/>
      <c r="N40" s="734" t="s">
        <v>99</v>
      </c>
      <c r="O40" s="736" t="s">
        <v>115</v>
      </c>
      <c r="P40" s="738" t="s">
        <v>161</v>
      </c>
    </row>
    <row r="41" spans="1:16" s="48" customFormat="1" ht="29.25" customHeight="1" x14ac:dyDescent="0.2">
      <c r="A41" s="45"/>
      <c r="B41" s="480"/>
      <c r="C41" s="735"/>
      <c r="D41" s="604"/>
      <c r="E41" s="604"/>
      <c r="F41" s="57">
        <v>3</v>
      </c>
      <c r="G41" s="89">
        <v>3</v>
      </c>
      <c r="H41" s="733"/>
      <c r="I41" s="757"/>
      <c r="J41" s="733"/>
      <c r="K41" s="76"/>
      <c r="L41" s="745"/>
      <c r="M41" s="748"/>
      <c r="N41" s="735"/>
      <c r="O41" s="737"/>
      <c r="P41" s="739"/>
    </row>
    <row r="42" spans="1:16" s="48" customFormat="1" ht="57" x14ac:dyDescent="0.2">
      <c r="A42" s="45"/>
      <c r="B42" s="492" t="s">
        <v>30</v>
      </c>
      <c r="C42" s="75" t="s">
        <v>62</v>
      </c>
      <c r="D42" s="75" t="s">
        <v>54</v>
      </c>
      <c r="E42" s="128" t="s">
        <v>86</v>
      </c>
      <c r="F42" s="131" t="s">
        <v>87</v>
      </c>
      <c r="G42" s="132">
        <v>1</v>
      </c>
      <c r="H42" s="132">
        <v>0</v>
      </c>
      <c r="I42" s="132">
        <v>0</v>
      </c>
      <c r="J42" s="132">
        <f>+I42*H42</f>
        <v>0</v>
      </c>
      <c r="K42" s="58"/>
      <c r="L42" s="740">
        <v>0.25</v>
      </c>
      <c r="M42" s="740">
        <f>AVERAGE(J42:J44)*L42</f>
        <v>8.3333333333333329E-2</v>
      </c>
      <c r="N42" s="128" t="s">
        <v>40</v>
      </c>
      <c r="O42" s="129">
        <v>43738</v>
      </c>
      <c r="P42" s="130" t="s">
        <v>159</v>
      </c>
    </row>
    <row r="43" spans="1:16" s="48" customFormat="1" ht="93.75" customHeight="1" x14ac:dyDescent="0.2">
      <c r="A43" s="45"/>
      <c r="B43" s="479"/>
      <c r="C43" s="137" t="s">
        <v>63</v>
      </c>
      <c r="D43" s="137" t="s">
        <v>33</v>
      </c>
      <c r="E43" s="140" t="s">
        <v>89</v>
      </c>
      <c r="F43" s="141" t="s">
        <v>88</v>
      </c>
      <c r="G43" s="170">
        <v>1</v>
      </c>
      <c r="H43" s="170">
        <f>+G43</f>
        <v>1</v>
      </c>
      <c r="I43" s="170">
        <v>1</v>
      </c>
      <c r="J43" s="170">
        <f>+I43*H43</f>
        <v>1</v>
      </c>
      <c r="K43" s="59"/>
      <c r="L43" s="741"/>
      <c r="M43" s="741"/>
      <c r="N43" s="137" t="s">
        <v>41</v>
      </c>
      <c r="O43" s="138">
        <v>43830</v>
      </c>
      <c r="P43" s="139" t="s">
        <v>143</v>
      </c>
    </row>
    <row r="44" spans="1:16" s="48" customFormat="1" ht="63.75" x14ac:dyDescent="0.2">
      <c r="A44" s="45"/>
      <c r="B44" s="480"/>
      <c r="C44" s="142" t="s">
        <v>65</v>
      </c>
      <c r="D44" s="142" t="s">
        <v>34</v>
      </c>
      <c r="E44" s="145" t="s">
        <v>130</v>
      </c>
      <c r="F44" s="146" t="s">
        <v>90</v>
      </c>
      <c r="G44" s="147">
        <v>1</v>
      </c>
      <c r="H44" s="147">
        <v>0</v>
      </c>
      <c r="I44" s="147">
        <v>0</v>
      </c>
      <c r="J44" s="147">
        <f>+I44*H44</f>
        <v>0</v>
      </c>
      <c r="K44" s="60"/>
      <c r="L44" s="742"/>
      <c r="M44" s="742"/>
      <c r="N44" s="142" t="s">
        <v>152</v>
      </c>
      <c r="O44" s="143">
        <v>43738</v>
      </c>
      <c r="P44" s="144" t="s">
        <v>163</v>
      </c>
    </row>
    <row r="45" spans="1:16" s="48" customFormat="1" ht="51.75" customHeight="1" x14ac:dyDescent="0.2">
      <c r="A45" s="45"/>
      <c r="B45" s="492" t="s">
        <v>31</v>
      </c>
      <c r="C45" s="770">
        <v>5.5</v>
      </c>
      <c r="D45" s="772" t="s">
        <v>91</v>
      </c>
      <c r="E45" s="770" t="s">
        <v>139</v>
      </c>
      <c r="F45" s="148" t="s">
        <v>134</v>
      </c>
      <c r="G45" s="149">
        <v>2</v>
      </c>
      <c r="H45" s="758">
        <f>+G45/G46</f>
        <v>0.5</v>
      </c>
      <c r="I45" s="774">
        <v>0.5</v>
      </c>
      <c r="J45" s="758">
        <f>IF(I45=0,0,H45/I45)</f>
        <v>1</v>
      </c>
      <c r="K45" s="148"/>
      <c r="L45" s="760">
        <v>0.25</v>
      </c>
      <c r="M45" s="762">
        <f>+J45*L45</f>
        <v>0.25</v>
      </c>
      <c r="N45" s="764" t="s">
        <v>37</v>
      </c>
      <c r="O45" s="766" t="s">
        <v>141</v>
      </c>
      <c r="P45" s="768" t="s">
        <v>169</v>
      </c>
    </row>
    <row r="46" spans="1:16" s="48" customFormat="1" ht="51.75" customHeight="1" x14ac:dyDescent="0.2">
      <c r="A46" s="45"/>
      <c r="B46" s="480"/>
      <c r="C46" s="771"/>
      <c r="D46" s="773"/>
      <c r="E46" s="771"/>
      <c r="F46" s="150" t="s">
        <v>140</v>
      </c>
      <c r="G46" s="151">
        <v>4</v>
      </c>
      <c r="H46" s="759"/>
      <c r="I46" s="775"/>
      <c r="J46" s="759"/>
      <c r="K46" s="150"/>
      <c r="L46" s="761"/>
      <c r="M46" s="763"/>
      <c r="N46" s="765"/>
      <c r="O46" s="767"/>
      <c r="P46" s="769"/>
    </row>
    <row r="47" spans="1:16" s="17" customFormat="1" ht="15.75" customHeight="1" x14ac:dyDescent="0.25">
      <c r="B47" s="578" t="s">
        <v>131</v>
      </c>
      <c r="C47" s="579"/>
      <c r="D47" s="579"/>
      <c r="E47" s="579"/>
      <c r="F47" s="579"/>
      <c r="G47" s="579"/>
      <c r="H47" s="579"/>
      <c r="I47" s="579"/>
      <c r="J47" s="579"/>
      <c r="K47" s="20"/>
      <c r="L47" s="21">
        <f>SUM(L38:L46)</f>
        <v>0.75</v>
      </c>
      <c r="M47" s="21">
        <f>SUM(M38:M46)</f>
        <v>0.52083333333333326</v>
      </c>
      <c r="N47" s="23"/>
      <c r="O47" s="24"/>
      <c r="P47" s="23"/>
    </row>
    <row r="48" spans="1:16" s="17" customFormat="1" ht="15.75" customHeight="1" x14ac:dyDescent="0.25">
      <c r="B48" s="578" t="s">
        <v>135</v>
      </c>
      <c r="C48" s="579"/>
      <c r="D48" s="579"/>
      <c r="E48" s="579"/>
      <c r="F48" s="579"/>
      <c r="G48" s="579"/>
      <c r="H48" s="579"/>
      <c r="I48" s="579"/>
      <c r="J48" s="579"/>
      <c r="K48" s="20"/>
      <c r="L48" s="21">
        <f>+SUM(L47+L36+L26+L12)/4</f>
        <v>0.78749999999999998</v>
      </c>
      <c r="M48" s="21">
        <f>+SUM(M47+M36+M26+M12)/4</f>
        <v>0.50104166666666661</v>
      </c>
      <c r="N48" s="23"/>
      <c r="O48" s="24"/>
      <c r="P48" s="23"/>
    </row>
  </sheetData>
  <mergeCells count="165">
    <mergeCell ref="B47:J47"/>
    <mergeCell ref="B48:J48"/>
    <mergeCell ref="J45:J46"/>
    <mergeCell ref="L45:L46"/>
    <mergeCell ref="M45:M46"/>
    <mergeCell ref="N45:N46"/>
    <mergeCell ref="O45:O46"/>
    <mergeCell ref="P45:P46"/>
    <mergeCell ref="B45:B46"/>
    <mergeCell ref="C45:C46"/>
    <mergeCell ref="D45:D46"/>
    <mergeCell ref="E45:E46"/>
    <mergeCell ref="H45:H46"/>
    <mergeCell ref="I45:I46"/>
    <mergeCell ref="P40:P41"/>
    <mergeCell ref="B42:B44"/>
    <mergeCell ref="L42:L44"/>
    <mergeCell ref="M42:M44"/>
    <mergeCell ref="L38:L41"/>
    <mergeCell ref="M38:M41"/>
    <mergeCell ref="N38:N39"/>
    <mergeCell ref="O38:O39"/>
    <mergeCell ref="P38:P39"/>
    <mergeCell ref="C40:C41"/>
    <mergeCell ref="D40:D41"/>
    <mergeCell ref="E40:E41"/>
    <mergeCell ref="H40:H41"/>
    <mergeCell ref="I40:I41"/>
    <mergeCell ref="B34:B35"/>
    <mergeCell ref="C34:C35"/>
    <mergeCell ref="D34:D35"/>
    <mergeCell ref="E34:E35"/>
    <mergeCell ref="H34:H35"/>
    <mergeCell ref="P34:P35"/>
    <mergeCell ref="B36:J36"/>
    <mergeCell ref="B37:P37"/>
    <mergeCell ref="B38:B41"/>
    <mergeCell ref="C38:C39"/>
    <mergeCell ref="D38:D39"/>
    <mergeCell ref="E38:E39"/>
    <mergeCell ref="H38:H39"/>
    <mergeCell ref="I38:I39"/>
    <mergeCell ref="J38:J39"/>
    <mergeCell ref="I34:I35"/>
    <mergeCell ref="J34:J35"/>
    <mergeCell ref="L34:L35"/>
    <mergeCell ref="M34:M35"/>
    <mergeCell ref="N34:N35"/>
    <mergeCell ref="O34:O35"/>
    <mergeCell ref="J40:J41"/>
    <mergeCell ref="N40:N41"/>
    <mergeCell ref="O40:O41"/>
    <mergeCell ref="B26:J26"/>
    <mergeCell ref="B27:P27"/>
    <mergeCell ref="B31:B33"/>
    <mergeCell ref="C31:C33"/>
    <mergeCell ref="D31:D33"/>
    <mergeCell ref="L31:L33"/>
    <mergeCell ref="M31:M33"/>
    <mergeCell ref="E32:E33"/>
    <mergeCell ref="H32:H33"/>
    <mergeCell ref="I32:I33"/>
    <mergeCell ref="J32:J33"/>
    <mergeCell ref="N32:N33"/>
    <mergeCell ref="O32:O33"/>
    <mergeCell ref="P32:P33"/>
    <mergeCell ref="P20:P21"/>
    <mergeCell ref="B22:B25"/>
    <mergeCell ref="C22:C23"/>
    <mergeCell ref="D22:D23"/>
    <mergeCell ref="E22:E23"/>
    <mergeCell ref="H22:H23"/>
    <mergeCell ref="I22:I23"/>
    <mergeCell ref="P22:P23"/>
    <mergeCell ref="C24:C25"/>
    <mergeCell ref="D24:D25"/>
    <mergeCell ref="E24:E25"/>
    <mergeCell ref="H24:H25"/>
    <mergeCell ref="I24:I25"/>
    <mergeCell ref="J24:J25"/>
    <mergeCell ref="K24:K25"/>
    <mergeCell ref="N24:N25"/>
    <mergeCell ref="O24:O25"/>
    <mergeCell ref="J22:J23"/>
    <mergeCell ref="K22:K23"/>
    <mergeCell ref="L22:L25"/>
    <mergeCell ref="M22:M25"/>
    <mergeCell ref="N22:N23"/>
    <mergeCell ref="O22:O23"/>
    <mergeCell ref="P24:P25"/>
    <mergeCell ref="C18:C19"/>
    <mergeCell ref="D18:D19"/>
    <mergeCell ref="E18:E19"/>
    <mergeCell ref="H18:H19"/>
    <mergeCell ref="I18:I19"/>
    <mergeCell ref="J18:J19"/>
    <mergeCell ref="K20:K21"/>
    <mergeCell ref="N20:N21"/>
    <mergeCell ref="O20:O21"/>
    <mergeCell ref="B15:P15"/>
    <mergeCell ref="B16:B21"/>
    <mergeCell ref="C16:C17"/>
    <mergeCell ref="D16:D17"/>
    <mergeCell ref="E16:E17"/>
    <mergeCell ref="H16:H17"/>
    <mergeCell ref="I16:I17"/>
    <mergeCell ref="J16:J17"/>
    <mergeCell ref="K16:K17"/>
    <mergeCell ref="L16:L21"/>
    <mergeCell ref="K18:K19"/>
    <mergeCell ref="N18:N19"/>
    <mergeCell ref="O18:O19"/>
    <mergeCell ref="P18:P19"/>
    <mergeCell ref="C20:C21"/>
    <mergeCell ref="D20:D21"/>
    <mergeCell ref="E20:E21"/>
    <mergeCell ref="H20:H21"/>
    <mergeCell ref="I20:I21"/>
    <mergeCell ref="J20:J21"/>
    <mergeCell ref="M16:M21"/>
    <mergeCell ref="N16:N17"/>
    <mergeCell ref="O16:O17"/>
    <mergeCell ref="P16:P17"/>
    <mergeCell ref="B12:J12"/>
    <mergeCell ref="B13:P13"/>
    <mergeCell ref="B14:F14"/>
    <mergeCell ref="P10:P11"/>
    <mergeCell ref="J10:J11"/>
    <mergeCell ref="K10:K11"/>
    <mergeCell ref="L10:L11"/>
    <mergeCell ref="M10:M11"/>
    <mergeCell ref="N10:N11"/>
    <mergeCell ref="O10:O11"/>
    <mergeCell ref="B10:B11"/>
    <mergeCell ref="C10:C11"/>
    <mergeCell ref="D10:D11"/>
    <mergeCell ref="E10:E11"/>
    <mergeCell ref="H10:H11"/>
    <mergeCell ref="I10:I11"/>
    <mergeCell ref="J8:J9"/>
    <mergeCell ref="L8:L9"/>
    <mergeCell ref="M8:M9"/>
    <mergeCell ref="N8:N9"/>
    <mergeCell ref="O8:O9"/>
    <mergeCell ref="P8:P9"/>
    <mergeCell ref="N5:N6"/>
    <mergeCell ref="O5:O6"/>
    <mergeCell ref="P5:P6"/>
    <mergeCell ref="B7:P7"/>
    <mergeCell ref="B8:B9"/>
    <mergeCell ref="C8:C9"/>
    <mergeCell ref="D8:D9"/>
    <mergeCell ref="E8:E9"/>
    <mergeCell ref="H8:H9"/>
    <mergeCell ref="I8:I9"/>
    <mergeCell ref="B2:O2"/>
    <mergeCell ref="B3:O3"/>
    <mergeCell ref="B5:B6"/>
    <mergeCell ref="C5:D6"/>
    <mergeCell ref="E5:E6"/>
    <mergeCell ref="F5:F6"/>
    <mergeCell ref="G5:J5"/>
    <mergeCell ref="K5:K6"/>
    <mergeCell ref="L5:L6"/>
    <mergeCell ref="M5:M6"/>
  </mergeCells>
  <pageMargins left="0.39370078740157483" right="0.39370078740157483" top="0.35433070866141736" bottom="0.55118110236220474" header="0.31496062992125984" footer="0.31496062992125984"/>
  <pageSetup paperSize="197" scale="55" fitToHeight="6" orientation="landscape" r:id="rId1"/>
  <headerFooter>
    <oddFooter>&amp;C&amp;P de &amp;N</oddFooter>
  </headerFooter>
  <rowBreaks count="2" manualBreakCount="2">
    <brk id="26" min="1" max="15" man="1"/>
    <brk id="41" min="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view="pageBreakPreview" zoomScale="110" zoomScaleNormal="110" zoomScaleSheetLayoutView="110" zoomScalePageLayoutView="60" workbookViewId="0">
      <pane xSplit="1" ySplit="6" topLeftCell="E21" activePane="bottomRight" state="frozen"/>
      <selection activeCell="D16" sqref="D16:D17"/>
      <selection pane="topRight" activeCell="D16" sqref="D16:D17"/>
      <selection pane="bottomLeft" activeCell="D16" sqref="D16:D17"/>
      <selection pane="bottomRight" activeCell="D16" sqref="D16:D18"/>
    </sheetView>
  </sheetViews>
  <sheetFormatPr baseColWidth="10" defaultRowHeight="15.75" outlineLevelCol="1" x14ac:dyDescent="0.25"/>
  <cols>
    <col min="1" max="1" width="6.42578125" style="4" customWidth="1"/>
    <col min="2" max="2" width="31" style="2" customWidth="1"/>
    <col min="3" max="3" width="6.85546875" style="3" customWidth="1"/>
    <col min="4" max="4" width="44.5703125" style="3" customWidth="1"/>
    <col min="5" max="5" width="34.85546875" style="3" customWidth="1"/>
    <col min="6" max="6" width="18" style="3" customWidth="1"/>
    <col min="7" max="8" width="9.5703125" style="83" customWidth="1" outlineLevel="1"/>
    <col min="9" max="9" width="9.28515625" style="83" customWidth="1" outlineLevel="1"/>
    <col min="10" max="10" width="10.28515625" style="83" customWidth="1" outlineLevel="1"/>
    <col min="11" max="11" width="39.5703125" style="10" hidden="1" customWidth="1" outlineLevel="1"/>
    <col min="12" max="12" width="12.140625" style="11" customWidth="1" outlineLevel="1"/>
    <col min="13" max="13" width="12" style="18" customWidth="1" outlineLevel="1"/>
    <col min="14" max="14" width="25.85546875" style="3" customWidth="1" outlineLevel="1"/>
    <col min="15" max="15" width="13" style="3" customWidth="1" outlineLevel="1"/>
    <col min="16" max="16" width="42.42578125" style="3" customWidth="1"/>
    <col min="17" max="16384" width="11.42578125" style="1"/>
  </cols>
  <sheetData>
    <row r="1" spans="1:17" s="8" customFormat="1" x14ac:dyDescent="0.25">
      <c r="A1" s="5"/>
      <c r="B1" s="6"/>
      <c r="C1" s="7"/>
      <c r="D1" s="7"/>
      <c r="E1" s="7"/>
      <c r="F1" s="7"/>
      <c r="G1" s="83"/>
      <c r="H1" s="83"/>
      <c r="I1" s="83"/>
      <c r="J1" s="83"/>
      <c r="K1" s="10"/>
      <c r="L1" s="11"/>
      <c r="M1" s="18"/>
      <c r="N1" s="7"/>
      <c r="O1" s="7"/>
      <c r="P1" s="7"/>
    </row>
    <row r="2" spans="1:17" s="8" customFormat="1" ht="20.25" customHeight="1" x14ac:dyDescent="0.3">
      <c r="B2" s="472" t="s">
        <v>44</v>
      </c>
      <c r="C2" s="472"/>
      <c r="D2" s="472"/>
      <c r="E2" s="472"/>
      <c r="F2" s="472"/>
      <c r="G2" s="472"/>
      <c r="H2" s="472"/>
      <c r="I2" s="472"/>
      <c r="J2" s="472"/>
      <c r="K2" s="472"/>
      <c r="L2" s="472"/>
      <c r="M2" s="472"/>
      <c r="N2" s="472"/>
      <c r="O2" s="472"/>
    </row>
    <row r="3" spans="1:17" s="8" customFormat="1" ht="22.5" customHeight="1" x14ac:dyDescent="0.3">
      <c r="A3" s="9"/>
      <c r="B3" s="473" t="s">
        <v>156</v>
      </c>
      <c r="C3" s="473"/>
      <c r="D3" s="473"/>
      <c r="E3" s="473"/>
      <c r="F3" s="473"/>
      <c r="G3" s="473"/>
      <c r="H3" s="473"/>
      <c r="I3" s="473"/>
      <c r="J3" s="473"/>
      <c r="K3" s="473"/>
      <c r="L3" s="473"/>
      <c r="M3" s="473"/>
      <c r="N3" s="473"/>
      <c r="O3" s="473"/>
    </row>
    <row r="4" spans="1:17" s="8" customFormat="1" x14ac:dyDescent="0.2">
      <c r="A4" s="5"/>
      <c r="B4" s="6"/>
      <c r="C4" s="7"/>
      <c r="D4" s="7"/>
      <c r="E4" s="7"/>
      <c r="F4" s="7"/>
      <c r="G4" s="84"/>
      <c r="H4" s="84"/>
      <c r="I4" s="84"/>
      <c r="J4" s="84"/>
      <c r="M4" s="19"/>
      <c r="N4" s="7"/>
      <c r="O4" s="7"/>
      <c r="P4" s="7"/>
    </row>
    <row r="5" spans="1:17" s="12" customFormat="1" ht="15.75" customHeight="1" x14ac:dyDescent="0.2">
      <c r="A5" s="13"/>
      <c r="B5" s="545" t="s">
        <v>4</v>
      </c>
      <c r="C5" s="547" t="s">
        <v>0</v>
      </c>
      <c r="D5" s="547"/>
      <c r="E5" s="547" t="s">
        <v>3</v>
      </c>
      <c r="F5" s="547" t="s">
        <v>1</v>
      </c>
      <c r="G5" s="545" t="s">
        <v>157</v>
      </c>
      <c r="H5" s="545"/>
      <c r="I5" s="545"/>
      <c r="J5" s="545"/>
      <c r="K5" s="474" t="s">
        <v>68</v>
      </c>
      <c r="L5" s="549" t="s">
        <v>93</v>
      </c>
      <c r="M5" s="551" t="s">
        <v>69</v>
      </c>
      <c r="N5" s="474" t="s">
        <v>2</v>
      </c>
      <c r="O5" s="565" t="s">
        <v>5</v>
      </c>
      <c r="P5" s="474" t="s">
        <v>95</v>
      </c>
    </row>
    <row r="6" spans="1:17" s="15" customFormat="1" ht="35.25" customHeight="1" thickBot="1" x14ac:dyDescent="0.3">
      <c r="A6" s="14"/>
      <c r="B6" s="546"/>
      <c r="C6" s="548"/>
      <c r="D6" s="548"/>
      <c r="E6" s="548"/>
      <c r="F6" s="548"/>
      <c r="G6" s="16" t="s">
        <v>70</v>
      </c>
      <c r="H6" s="16" t="s">
        <v>71</v>
      </c>
      <c r="I6" s="16" t="s">
        <v>72</v>
      </c>
      <c r="J6" s="16" t="s">
        <v>73</v>
      </c>
      <c r="K6" s="475"/>
      <c r="L6" s="550"/>
      <c r="M6" s="552"/>
      <c r="N6" s="475"/>
      <c r="O6" s="566"/>
      <c r="P6" s="475"/>
    </row>
    <row r="7" spans="1:17" s="54" customFormat="1" ht="16.5" customHeight="1" thickTop="1" x14ac:dyDescent="0.25">
      <c r="A7" s="53"/>
      <c r="B7" s="470" t="s">
        <v>10</v>
      </c>
      <c r="C7" s="471"/>
      <c r="D7" s="471"/>
      <c r="E7" s="471"/>
      <c r="F7" s="471"/>
      <c r="G7" s="471">
        <v>3</v>
      </c>
      <c r="H7" s="471"/>
      <c r="I7" s="471"/>
      <c r="J7" s="471"/>
      <c r="K7" s="471"/>
      <c r="L7" s="471"/>
      <c r="M7" s="471"/>
      <c r="N7" s="471"/>
      <c r="O7" s="471"/>
      <c r="P7" s="567"/>
    </row>
    <row r="8" spans="1:17" s="30" customFormat="1" ht="62.25" customHeight="1" x14ac:dyDescent="0.2">
      <c r="A8" s="29"/>
      <c r="B8" s="605" t="s">
        <v>14</v>
      </c>
      <c r="C8" s="776" t="s">
        <v>57</v>
      </c>
      <c r="D8" s="778" t="s">
        <v>32</v>
      </c>
      <c r="E8" s="778" t="s">
        <v>108</v>
      </c>
      <c r="F8" s="31" t="s">
        <v>80</v>
      </c>
      <c r="G8" s="178">
        <v>12</v>
      </c>
      <c r="H8" s="780">
        <f>+G8/G9</f>
        <v>1</v>
      </c>
      <c r="I8" s="797">
        <v>1</v>
      </c>
      <c r="J8" s="780">
        <f>IF(I8=0,0,H8/I8)</f>
        <v>1</v>
      </c>
      <c r="K8" s="616"/>
      <c r="L8" s="591">
        <v>0.5</v>
      </c>
      <c r="M8" s="593">
        <f>AVERAGE(J8:J11)*L8</f>
        <v>0.35</v>
      </c>
      <c r="N8" s="799" t="s">
        <v>24</v>
      </c>
      <c r="O8" s="786" t="s">
        <v>16</v>
      </c>
      <c r="P8" s="787" t="s">
        <v>164</v>
      </c>
    </row>
    <row r="9" spans="1:17" s="30" customFormat="1" ht="62.25" customHeight="1" x14ac:dyDescent="0.2">
      <c r="A9" s="29"/>
      <c r="B9" s="606"/>
      <c r="C9" s="777"/>
      <c r="D9" s="779"/>
      <c r="E9" s="779"/>
      <c r="F9" s="152">
        <v>12</v>
      </c>
      <c r="G9" s="179">
        <v>12</v>
      </c>
      <c r="H9" s="781"/>
      <c r="I9" s="798"/>
      <c r="J9" s="781"/>
      <c r="K9" s="617"/>
      <c r="L9" s="618"/>
      <c r="M9" s="637"/>
      <c r="N9" s="800"/>
      <c r="O9" s="783"/>
      <c r="P9" s="788"/>
    </row>
    <row r="10" spans="1:17" s="30" customFormat="1" ht="39.75" customHeight="1" x14ac:dyDescent="0.2">
      <c r="A10" s="29"/>
      <c r="B10" s="606"/>
      <c r="C10" s="789" t="s">
        <v>100</v>
      </c>
      <c r="D10" s="782" t="s">
        <v>110</v>
      </c>
      <c r="E10" s="782" t="s">
        <v>113</v>
      </c>
      <c r="F10" s="32" t="s">
        <v>117</v>
      </c>
      <c r="G10" s="180">
        <v>2</v>
      </c>
      <c r="H10" s="791">
        <f>+G10/G11</f>
        <v>0.4</v>
      </c>
      <c r="I10" s="793">
        <v>1</v>
      </c>
      <c r="J10" s="791">
        <f>IF(I10=0,0,H10/I10)</f>
        <v>0.4</v>
      </c>
      <c r="K10" s="619"/>
      <c r="L10" s="618"/>
      <c r="M10" s="637"/>
      <c r="N10" s="795" t="s">
        <v>25</v>
      </c>
      <c r="O10" s="782" t="s">
        <v>97</v>
      </c>
      <c r="P10" s="784" t="s">
        <v>165</v>
      </c>
    </row>
    <row r="11" spans="1:17" s="30" customFormat="1" ht="39.75" customHeight="1" x14ac:dyDescent="0.2">
      <c r="A11" s="29"/>
      <c r="B11" s="606"/>
      <c r="C11" s="790"/>
      <c r="D11" s="783"/>
      <c r="E11" s="783"/>
      <c r="F11" s="181" t="s">
        <v>147</v>
      </c>
      <c r="G11" s="182">
        <v>5</v>
      </c>
      <c r="H11" s="792"/>
      <c r="I11" s="794"/>
      <c r="J11" s="792"/>
      <c r="K11" s="620"/>
      <c r="L11" s="618"/>
      <c r="M11" s="637"/>
      <c r="N11" s="796"/>
      <c r="O11" s="783"/>
      <c r="P11" s="785"/>
    </row>
    <row r="12" spans="1:17" s="64" customFormat="1" ht="45" customHeight="1" x14ac:dyDescent="0.2">
      <c r="A12" s="63"/>
      <c r="B12" s="605" t="s">
        <v>15</v>
      </c>
      <c r="C12" s="666" t="s">
        <v>60</v>
      </c>
      <c r="D12" s="801" t="s">
        <v>46</v>
      </c>
      <c r="E12" s="801" t="s">
        <v>81</v>
      </c>
      <c r="F12" s="183" t="s">
        <v>119</v>
      </c>
      <c r="G12" s="184">
        <v>2</v>
      </c>
      <c r="H12" s="791">
        <f>+G12/G13</f>
        <v>1</v>
      </c>
      <c r="I12" s="793">
        <v>1</v>
      </c>
      <c r="J12" s="791">
        <f>IF(I12=0,0,H12/I12)</f>
        <v>1</v>
      </c>
      <c r="K12" s="651"/>
      <c r="L12" s="679"/>
      <c r="M12" s="681"/>
      <c r="N12" s="795" t="s">
        <v>56</v>
      </c>
      <c r="O12" s="782" t="s">
        <v>43</v>
      </c>
      <c r="P12" s="784" t="s">
        <v>153</v>
      </c>
      <c r="Q12" s="94" t="s">
        <v>158</v>
      </c>
    </row>
    <row r="13" spans="1:17" s="64" customFormat="1" ht="45" customHeight="1" x14ac:dyDescent="0.2">
      <c r="A13" s="71"/>
      <c r="B13" s="607"/>
      <c r="C13" s="666"/>
      <c r="D13" s="801"/>
      <c r="E13" s="801"/>
      <c r="F13" s="185" t="s">
        <v>120</v>
      </c>
      <c r="G13" s="186">
        <v>2</v>
      </c>
      <c r="H13" s="802"/>
      <c r="I13" s="803"/>
      <c r="J13" s="802"/>
      <c r="K13" s="673"/>
      <c r="L13" s="680"/>
      <c r="M13" s="558"/>
      <c r="N13" s="804"/>
      <c r="O13" s="801"/>
      <c r="P13" s="805"/>
    </row>
    <row r="14" spans="1:17" s="74" customFormat="1" ht="16.5" customHeight="1" x14ac:dyDescent="0.25">
      <c r="A14" s="73"/>
      <c r="B14" s="580" t="s">
        <v>12</v>
      </c>
      <c r="C14" s="581"/>
      <c r="D14" s="581"/>
      <c r="E14" s="581"/>
      <c r="F14" s="581"/>
      <c r="G14" s="581"/>
      <c r="H14" s="581"/>
      <c r="I14" s="581"/>
      <c r="J14" s="581"/>
      <c r="K14" s="581"/>
      <c r="L14" s="581"/>
      <c r="M14" s="581"/>
      <c r="N14" s="581"/>
      <c r="O14" s="581"/>
      <c r="P14" s="582"/>
    </row>
    <row r="15" spans="1:17" s="30" customFormat="1" ht="57" x14ac:dyDescent="0.2">
      <c r="A15" s="29"/>
      <c r="B15" s="25" t="s">
        <v>18</v>
      </c>
      <c r="C15" s="35">
        <v>4.3</v>
      </c>
      <c r="D15" s="187" t="s">
        <v>35</v>
      </c>
      <c r="E15" s="34" t="s">
        <v>85</v>
      </c>
      <c r="F15" s="34" t="s">
        <v>39</v>
      </c>
      <c r="G15" s="201">
        <v>1</v>
      </c>
      <c r="H15" s="201">
        <f>+G15</f>
        <v>1</v>
      </c>
      <c r="I15" s="201">
        <v>1</v>
      </c>
      <c r="J15" s="202">
        <f>IF(I15=0,0,+H15/I15)</f>
        <v>1</v>
      </c>
      <c r="K15" s="188"/>
      <c r="L15" s="68">
        <v>0.2</v>
      </c>
      <c r="M15" s="69">
        <f>+J15*L15</f>
        <v>0.2</v>
      </c>
      <c r="N15" s="35" t="s">
        <v>99</v>
      </c>
      <c r="O15" s="36">
        <v>43738</v>
      </c>
      <c r="P15" s="70" t="s">
        <v>155</v>
      </c>
    </row>
    <row r="16" spans="1:17" s="48" customFormat="1" ht="57" x14ac:dyDescent="0.2">
      <c r="A16" s="45"/>
      <c r="B16" s="528" t="s">
        <v>19</v>
      </c>
      <c r="C16" s="806">
        <v>4.4000000000000004</v>
      </c>
      <c r="D16" s="808" t="s">
        <v>49</v>
      </c>
      <c r="E16" s="55" t="s">
        <v>104</v>
      </c>
      <c r="F16" s="55" t="s">
        <v>129</v>
      </c>
      <c r="G16" s="189">
        <v>1</v>
      </c>
      <c r="H16" s="189">
        <f>+G16</f>
        <v>1</v>
      </c>
      <c r="I16" s="189">
        <v>1</v>
      </c>
      <c r="J16" s="190">
        <f>IF(I16=0,0,+H16/I16)</f>
        <v>1</v>
      </c>
      <c r="K16" s="191"/>
      <c r="L16" s="692">
        <v>0.2</v>
      </c>
      <c r="M16" s="695">
        <f>AVERAGE(J16:J18)*L16</f>
        <v>0.2</v>
      </c>
      <c r="N16" s="55" t="s">
        <v>67</v>
      </c>
      <c r="O16" s="56">
        <v>43723</v>
      </c>
      <c r="P16" s="214" t="s">
        <v>168</v>
      </c>
    </row>
    <row r="17" spans="1:16" s="30" customFormat="1" ht="57" x14ac:dyDescent="0.2">
      <c r="A17" s="29"/>
      <c r="B17" s="528"/>
      <c r="C17" s="806"/>
      <c r="D17" s="808"/>
      <c r="E17" s="809" t="s">
        <v>105</v>
      </c>
      <c r="F17" s="43" t="s">
        <v>124</v>
      </c>
      <c r="G17" s="192">
        <v>20</v>
      </c>
      <c r="H17" s="811">
        <f>+G17/G18</f>
        <v>1</v>
      </c>
      <c r="I17" s="813">
        <v>1</v>
      </c>
      <c r="J17" s="811">
        <f>IF(I17=0,0,H17/I17)</f>
        <v>1</v>
      </c>
      <c r="K17" s="193"/>
      <c r="L17" s="693"/>
      <c r="M17" s="696"/>
      <c r="N17" s="809" t="s">
        <v>67</v>
      </c>
      <c r="O17" s="815">
        <v>43723</v>
      </c>
      <c r="P17" s="817" t="s">
        <v>167</v>
      </c>
    </row>
    <row r="18" spans="1:16" s="30" customFormat="1" ht="42.75" x14ac:dyDescent="0.2">
      <c r="A18" s="29"/>
      <c r="B18" s="529"/>
      <c r="C18" s="807"/>
      <c r="D18" s="571"/>
      <c r="E18" s="810"/>
      <c r="F18" s="44" t="s">
        <v>123</v>
      </c>
      <c r="G18" s="194">
        <v>20</v>
      </c>
      <c r="H18" s="812"/>
      <c r="I18" s="814"/>
      <c r="J18" s="812"/>
      <c r="K18" s="195"/>
      <c r="L18" s="694"/>
      <c r="M18" s="697"/>
      <c r="N18" s="810"/>
      <c r="O18" s="816"/>
      <c r="P18" s="818"/>
    </row>
    <row r="19" spans="1:16" s="30" customFormat="1" ht="45" customHeight="1" x14ac:dyDescent="0.2">
      <c r="A19" s="29"/>
      <c r="B19" s="517" t="s">
        <v>20</v>
      </c>
      <c r="C19" s="821">
        <v>4.5</v>
      </c>
      <c r="D19" s="823" t="s">
        <v>36</v>
      </c>
      <c r="E19" s="823" t="s">
        <v>84</v>
      </c>
      <c r="F19" s="196" t="s">
        <v>127</v>
      </c>
      <c r="G19" s="197">
        <v>1</v>
      </c>
      <c r="H19" s="825">
        <f>+G19/G20</f>
        <v>1</v>
      </c>
      <c r="I19" s="839">
        <v>1</v>
      </c>
      <c r="J19" s="825">
        <f>IF(I19=0,0,H19/I19)</f>
        <v>1</v>
      </c>
      <c r="K19" s="198"/>
      <c r="L19" s="841">
        <v>0.2</v>
      </c>
      <c r="M19" s="843">
        <f>+J19*L19</f>
        <v>0.2</v>
      </c>
      <c r="N19" s="819" t="s">
        <v>37</v>
      </c>
      <c r="O19" s="827">
        <v>43769</v>
      </c>
      <c r="P19" s="829" t="s">
        <v>166</v>
      </c>
    </row>
    <row r="20" spans="1:16" s="30" customFormat="1" ht="45" customHeight="1" thickBot="1" x14ac:dyDescent="0.25">
      <c r="A20" s="29"/>
      <c r="B20" s="519"/>
      <c r="C20" s="822"/>
      <c r="D20" s="824"/>
      <c r="E20" s="824"/>
      <c r="F20" s="199" t="s">
        <v>126</v>
      </c>
      <c r="G20" s="194">
        <v>1</v>
      </c>
      <c r="H20" s="826"/>
      <c r="I20" s="840"/>
      <c r="J20" s="826"/>
      <c r="K20" s="200"/>
      <c r="L20" s="842"/>
      <c r="M20" s="844"/>
      <c r="N20" s="820"/>
      <c r="O20" s="828"/>
      <c r="P20" s="830"/>
    </row>
    <row r="21" spans="1:16" s="54" customFormat="1" ht="16.5" customHeight="1" thickTop="1" x14ac:dyDescent="0.25">
      <c r="A21" s="53"/>
      <c r="B21" s="470" t="s">
        <v>13</v>
      </c>
      <c r="C21" s="471"/>
      <c r="D21" s="471"/>
      <c r="E21" s="471"/>
      <c r="F21" s="471"/>
      <c r="G21" s="471">
        <v>3291</v>
      </c>
      <c r="H21" s="471">
        <f>+G21/G22</f>
        <v>1645.5</v>
      </c>
      <c r="I21" s="471">
        <v>0.75</v>
      </c>
      <c r="J21" s="471">
        <f>IF(I21=0,0,H21/I21)</f>
        <v>2194</v>
      </c>
      <c r="K21" s="471"/>
      <c r="L21" s="471">
        <v>0.25</v>
      </c>
      <c r="M21" s="471">
        <f>+AVERAGE(H21:H24)*L21</f>
        <v>137.29166666666666</v>
      </c>
      <c r="N21" s="471"/>
      <c r="O21" s="471"/>
      <c r="P21" s="567"/>
    </row>
    <row r="22" spans="1:16" s="48" customFormat="1" ht="40.5" customHeight="1" x14ac:dyDescent="0.2">
      <c r="A22" s="45"/>
      <c r="B22" s="478" t="s">
        <v>21</v>
      </c>
      <c r="C22" s="831" t="s">
        <v>61</v>
      </c>
      <c r="D22" s="833" t="s">
        <v>52</v>
      </c>
      <c r="E22" s="833" t="s">
        <v>150</v>
      </c>
      <c r="F22" s="203" t="s">
        <v>132</v>
      </c>
      <c r="G22" s="204">
        <v>2</v>
      </c>
      <c r="H22" s="835">
        <f>+G22/G23</f>
        <v>1</v>
      </c>
      <c r="I22" s="837">
        <v>1</v>
      </c>
      <c r="J22" s="835">
        <f>IF(I22=0,0,H22/I22)</f>
        <v>1</v>
      </c>
      <c r="K22" s="81"/>
      <c r="L22" s="743">
        <v>0.25</v>
      </c>
      <c r="M22" s="746">
        <f>AVERAGE(J22:J23)*L22</f>
        <v>0.25</v>
      </c>
      <c r="N22" s="861" t="s">
        <v>53</v>
      </c>
      <c r="O22" s="863" t="s">
        <v>151</v>
      </c>
      <c r="P22" s="865" t="s">
        <v>162</v>
      </c>
    </row>
    <row r="23" spans="1:16" s="48" customFormat="1" ht="40.5" customHeight="1" x14ac:dyDescent="0.2">
      <c r="A23" s="45"/>
      <c r="B23" s="479"/>
      <c r="C23" s="832"/>
      <c r="D23" s="834"/>
      <c r="E23" s="834"/>
      <c r="F23" s="205" t="s">
        <v>120</v>
      </c>
      <c r="G23" s="206">
        <v>2</v>
      </c>
      <c r="H23" s="836"/>
      <c r="I23" s="838"/>
      <c r="J23" s="836"/>
      <c r="K23" s="78"/>
      <c r="L23" s="744"/>
      <c r="M23" s="747"/>
      <c r="N23" s="862"/>
      <c r="O23" s="864"/>
      <c r="P23" s="866"/>
    </row>
    <row r="24" spans="1:16" s="48" customFormat="1" ht="93.75" customHeight="1" x14ac:dyDescent="0.2">
      <c r="A24" s="45"/>
      <c r="B24" s="177" t="s">
        <v>30</v>
      </c>
      <c r="C24" s="208" t="s">
        <v>63</v>
      </c>
      <c r="D24" s="208" t="s">
        <v>33</v>
      </c>
      <c r="E24" s="208" t="s">
        <v>89</v>
      </c>
      <c r="F24" s="80" t="s">
        <v>88</v>
      </c>
      <c r="G24" s="207">
        <v>1</v>
      </c>
      <c r="H24" s="207">
        <f>+G24</f>
        <v>1</v>
      </c>
      <c r="I24" s="207">
        <v>1</v>
      </c>
      <c r="J24" s="207">
        <f>+I24*H24</f>
        <v>1</v>
      </c>
      <c r="K24" s="59"/>
      <c r="L24" s="77"/>
      <c r="M24" s="77"/>
      <c r="N24" s="208" t="s">
        <v>41</v>
      </c>
      <c r="O24" s="213">
        <v>43830</v>
      </c>
      <c r="P24" s="127" t="s">
        <v>143</v>
      </c>
    </row>
    <row r="25" spans="1:16" s="48" customFormat="1" ht="51.75" customHeight="1" x14ac:dyDescent="0.2">
      <c r="A25" s="45"/>
      <c r="B25" s="492" t="s">
        <v>31</v>
      </c>
      <c r="C25" s="859">
        <v>5.5</v>
      </c>
      <c r="D25" s="494" t="s">
        <v>91</v>
      </c>
      <c r="E25" s="859" t="s">
        <v>139</v>
      </c>
      <c r="F25" s="209" t="s">
        <v>134</v>
      </c>
      <c r="G25" s="210">
        <v>2</v>
      </c>
      <c r="H25" s="849">
        <f>+G25/G26</f>
        <v>0.5</v>
      </c>
      <c r="I25" s="847">
        <v>0.5</v>
      </c>
      <c r="J25" s="849">
        <f>IF(I25=0,0,H25/I25)</f>
        <v>1</v>
      </c>
      <c r="K25" s="148"/>
      <c r="L25" s="851">
        <v>0.25</v>
      </c>
      <c r="M25" s="853">
        <f>+J25*L25</f>
        <v>0.25</v>
      </c>
      <c r="N25" s="855" t="s">
        <v>37</v>
      </c>
      <c r="O25" s="857" t="s">
        <v>141</v>
      </c>
      <c r="P25" s="845" t="s">
        <v>169</v>
      </c>
    </row>
    <row r="26" spans="1:16" s="48" customFormat="1" ht="51.75" customHeight="1" x14ac:dyDescent="0.2">
      <c r="A26" s="45"/>
      <c r="B26" s="480"/>
      <c r="C26" s="860"/>
      <c r="D26" s="495"/>
      <c r="E26" s="860"/>
      <c r="F26" s="211" t="s">
        <v>140</v>
      </c>
      <c r="G26" s="212">
        <v>4</v>
      </c>
      <c r="H26" s="850"/>
      <c r="I26" s="848"/>
      <c r="J26" s="850"/>
      <c r="K26" s="150"/>
      <c r="L26" s="852"/>
      <c r="M26" s="854"/>
      <c r="N26" s="856"/>
      <c r="O26" s="858"/>
      <c r="P26" s="846"/>
    </row>
  </sheetData>
  <mergeCells count="100">
    <mergeCell ref="P25:P26"/>
    <mergeCell ref="B12:B13"/>
    <mergeCell ref="I25:I26"/>
    <mergeCell ref="J25:J26"/>
    <mergeCell ref="L25:L26"/>
    <mergeCell ref="M25:M26"/>
    <mergeCell ref="N25:N26"/>
    <mergeCell ref="O25:O26"/>
    <mergeCell ref="B25:B26"/>
    <mergeCell ref="C25:C26"/>
    <mergeCell ref="D25:D26"/>
    <mergeCell ref="E25:E26"/>
    <mergeCell ref="H25:H26"/>
    <mergeCell ref="N22:N23"/>
    <mergeCell ref="O22:O23"/>
    <mergeCell ref="P22:P23"/>
    <mergeCell ref="O19:O20"/>
    <mergeCell ref="P19:P20"/>
    <mergeCell ref="B21:P21"/>
    <mergeCell ref="B22:B23"/>
    <mergeCell ref="C22:C23"/>
    <mergeCell ref="D22:D23"/>
    <mergeCell ref="E22:E23"/>
    <mergeCell ref="H22:H23"/>
    <mergeCell ref="I22:I23"/>
    <mergeCell ref="J22:J23"/>
    <mergeCell ref="L22:L23"/>
    <mergeCell ref="M22:M23"/>
    <mergeCell ref="I19:I20"/>
    <mergeCell ref="J19:J20"/>
    <mergeCell ref="L19:L20"/>
    <mergeCell ref="M19:M20"/>
    <mergeCell ref="N19:N20"/>
    <mergeCell ref="B19:B20"/>
    <mergeCell ref="C19:C20"/>
    <mergeCell ref="D19:D20"/>
    <mergeCell ref="E19:E20"/>
    <mergeCell ref="H19:H20"/>
    <mergeCell ref="B14:P14"/>
    <mergeCell ref="B16:B18"/>
    <mergeCell ref="C16:C18"/>
    <mergeCell ref="D16:D18"/>
    <mergeCell ref="L16:L18"/>
    <mergeCell ref="M16:M18"/>
    <mergeCell ref="E17:E18"/>
    <mergeCell ref="H17:H18"/>
    <mergeCell ref="I17:I18"/>
    <mergeCell ref="J17:J18"/>
    <mergeCell ref="N17:N18"/>
    <mergeCell ref="O17:O18"/>
    <mergeCell ref="P17:P18"/>
    <mergeCell ref="J12:J13"/>
    <mergeCell ref="K12:K13"/>
    <mergeCell ref="N12:N13"/>
    <mergeCell ref="O12:O13"/>
    <mergeCell ref="P12:P13"/>
    <mergeCell ref="L12:L13"/>
    <mergeCell ref="M12:M13"/>
    <mergeCell ref="C12:C13"/>
    <mergeCell ref="D12:D13"/>
    <mergeCell ref="E12:E13"/>
    <mergeCell ref="H12:H13"/>
    <mergeCell ref="I12:I13"/>
    <mergeCell ref="K10:K11"/>
    <mergeCell ref="N10:N11"/>
    <mergeCell ref="I8:I9"/>
    <mergeCell ref="J8:J9"/>
    <mergeCell ref="K8:K9"/>
    <mergeCell ref="L8:L11"/>
    <mergeCell ref="M8:M11"/>
    <mergeCell ref="N8:N9"/>
    <mergeCell ref="B7:P7"/>
    <mergeCell ref="B8:B11"/>
    <mergeCell ref="C8:C9"/>
    <mergeCell ref="D8:D9"/>
    <mergeCell ref="E8:E9"/>
    <mergeCell ref="H8:H9"/>
    <mergeCell ref="O10:O11"/>
    <mergeCell ref="P10:P11"/>
    <mergeCell ref="O8:O9"/>
    <mergeCell ref="P8:P9"/>
    <mergeCell ref="C10:C11"/>
    <mergeCell ref="D10:D11"/>
    <mergeCell ref="E10:E11"/>
    <mergeCell ref="H10:H11"/>
    <mergeCell ref="I10:I11"/>
    <mergeCell ref="J10:J11"/>
    <mergeCell ref="N5:N6"/>
    <mergeCell ref="O5:O6"/>
    <mergeCell ref="P5:P6"/>
    <mergeCell ref="B2:O2"/>
    <mergeCell ref="B3:O3"/>
    <mergeCell ref="B5:B6"/>
    <mergeCell ref="C5:D6"/>
    <mergeCell ref="E5:E6"/>
    <mergeCell ref="F5:F6"/>
    <mergeCell ref="G5:J5"/>
    <mergeCell ref="K5:K6"/>
    <mergeCell ref="L5:L6"/>
    <mergeCell ref="M5:M6"/>
  </mergeCells>
  <pageMargins left="0.39370078740157483" right="0.39370078740157483" top="0.35433070866141736" bottom="0.55118110236220474" header="0.31496062992125984" footer="0.31496062992125984"/>
  <pageSetup paperSize="197" scale="55" fitToHeight="6" orientation="landscape" r:id="rId1"/>
  <headerFooter>
    <oddFooter>&amp;C&amp;P de &amp;N</oddFooter>
  </headerFooter>
  <rowBreaks count="1" manualBreakCount="1">
    <brk id="13" min="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Inicial 2021</vt:lpstr>
      <vt:lpstr>Solictar</vt:lpstr>
      <vt:lpstr>Solictar (2)</vt:lpstr>
      <vt:lpstr>'Inicial 2021'!Área_de_impresión</vt:lpstr>
      <vt:lpstr>Solictar!Área_de_impresión</vt:lpstr>
      <vt:lpstr>'Solictar (2)'!Área_de_impresión</vt:lpstr>
      <vt:lpstr>'Inicial 2021'!Títulos_a_imprimir</vt:lpstr>
      <vt:lpstr>Solictar!Títulos_a_imprimir</vt:lpstr>
      <vt:lpstr>'Solictar (2)'!Títulos_a_imprimir</vt:lpstr>
    </vt:vector>
  </TitlesOfParts>
  <Company>Imprenta Nacional de Colombia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mduqueg</dc:creator>
  <cp:lastModifiedBy>Clemencia Triana Luna</cp:lastModifiedBy>
  <cp:lastPrinted>2020-02-01T00:34:59Z</cp:lastPrinted>
  <dcterms:created xsi:type="dcterms:W3CDTF">2014-01-23T20:52:35Z</dcterms:created>
  <dcterms:modified xsi:type="dcterms:W3CDTF">2021-01-30T00:31:44Z</dcterms:modified>
</cp:coreProperties>
</file>