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J:\GESTIÓN DEL RIESGO\2024\Riesgos de corrupción\"/>
    </mc:Choice>
  </mc:AlternateContent>
  <xr:revisionPtr revIDLastSave="0" documentId="13_ncr:1_{B567A4AC-05CE-4C9C-80B4-DAAD59D0D8C9}" xr6:coauthVersionLast="36" xr6:coauthVersionMax="36" xr10:uidLastSave="{00000000-0000-0000-0000-000000000000}"/>
  <bookViews>
    <workbookView xWindow="0" yWindow="0" windowWidth="28800" windowHeight="12225" firstSheet="2" activeTab="2" xr2:uid="{0DBEB544-3F89-4A71-BEB0-B3F808083CB2}"/>
  </bookViews>
  <sheets>
    <sheet name="HOJA IDENT RIESGO CORRUP" sheetId="1" r:id="rId1"/>
    <sheet name="Hoja2" sheetId="2" state="hidden" r:id="rId2"/>
    <sheet name="HOJA IDENT RIESGO 2024 definiti" sheetId="7" r:id="rId3"/>
    <sheet name="MAPA DE RIESGOS DE CORRUPCION" sheetId="5" state="hidden" r:id="rId4"/>
  </sheets>
  <externalReferences>
    <externalReference r:id="rId5"/>
    <externalReference r:id="rId6"/>
    <externalReference r:id="rId7"/>
  </externalReferences>
  <definedNames>
    <definedName name="_xlnm._FilterDatabase" localSheetId="2" hidden="1">'HOJA IDENT RIESGO 2024 definiti'!$B$3:$B$21</definedName>
    <definedName name="_xlnm._FilterDatabase" localSheetId="3" hidden="1">'MAPA DE RIESGOS DE CORRUPCION'!$B$9:$P$9</definedName>
    <definedName name="listado_procesos">[1]!procesos[PROCESOS]</definedName>
    <definedName name="PROCESO">Hoja2!$B$3:$B$24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7" l="1"/>
  <c r="G19" i="1" l="1"/>
  <c r="G8" i="5" l="1"/>
  <c r="E8" i="5"/>
  <c r="H8" i="5" s="1"/>
  <c r="H7" i="5"/>
  <c r="G7" i="5"/>
  <c r="E7" i="5"/>
  <c r="G6" i="5"/>
  <c r="E6" i="5"/>
  <c r="H6" i="5" s="1"/>
  <c r="G17" i="1" l="1"/>
  <c r="G28" i="1"/>
  <c r="G16" i="1" l="1"/>
  <c r="G15" i="1" l="1"/>
  <c r="D14" i="1" l="1"/>
  <c r="D15" i="1"/>
  <c r="D16" i="1"/>
  <c r="D17" i="1"/>
  <c r="D18" i="1"/>
  <c r="D19" i="1"/>
  <c r="D20" i="1"/>
  <c r="D21" i="1"/>
  <c r="D22" i="1"/>
  <c r="D23" i="1"/>
  <c r="D24" i="1"/>
  <c r="D25" i="1"/>
  <c r="D26" i="1"/>
  <c r="D27" i="1"/>
  <c r="D28" i="1"/>
  <c r="E14" i="1"/>
  <c r="G14" i="1" s="1"/>
  <c r="E15" i="1"/>
  <c r="E16" i="1"/>
  <c r="E17" i="1"/>
  <c r="E18" i="1"/>
  <c r="E19" i="1"/>
  <c r="E21" i="1"/>
  <c r="E22" i="1"/>
  <c r="E23" i="1"/>
  <c r="E24" i="1"/>
  <c r="E25" i="1"/>
  <c r="E26" i="1"/>
  <c r="E27" i="1"/>
  <c r="E28" i="1"/>
  <c r="G18" i="1"/>
  <c r="G20" i="1"/>
  <c r="G21" i="1"/>
  <c r="G22" i="1"/>
  <c r="G23" i="1"/>
  <c r="G24" i="1"/>
  <c r="G25" i="1"/>
  <c r="G26" i="1"/>
  <c r="G27" i="1"/>
  <c r="G13" i="1"/>
  <c r="D13" i="1"/>
  <c r="E13" i="1"/>
  <c r="E12" i="1" l="1"/>
  <c r="G12" i="1" s="1"/>
  <c r="E11" i="1"/>
  <c r="G11" i="1" s="1"/>
  <c r="E10" i="1"/>
  <c r="G10" i="1" s="1"/>
  <c r="E9" i="1"/>
  <c r="G9" i="1" s="1"/>
  <c r="D12" i="1" l="1"/>
  <c r="D11" i="1"/>
  <c r="D10" i="1"/>
  <c r="D9" i="1"/>
  <c r="D8" i="1"/>
  <c r="G8" i="1"/>
  <c r="D7" i="1" l="1"/>
  <c r="G7" i="1"/>
  <c r="D6" i="1"/>
  <c r="G6" i="1"/>
  <c r="E5" i="1" l="1"/>
  <c r="D5" i="1" l="1"/>
  <c r="G5" i="1"/>
</calcChain>
</file>

<file path=xl/sharedStrings.xml><?xml version="1.0" encoding="utf-8"?>
<sst xmlns="http://schemas.openxmlformats.org/spreadsheetml/2006/main" count="309" uniqueCount="207">
  <si>
    <t>ID</t>
  </si>
  <si>
    <t>PROCESO</t>
  </si>
  <si>
    <t>SE ACEPTA LA PROPUESTA</t>
  </si>
  <si>
    <t>Direccionamiento Estratégico</t>
  </si>
  <si>
    <t>Ocultar, alterar o distorsionar información relacionada con el cumplimiento de metas y objetivos estratégicos con el fin de mostrar resultados positivos o negativos de la empresa.</t>
  </si>
  <si>
    <t>Posibilidad de ocultar, alterar, distorsionar o entregar de manera extemporanea información sobre el cumplimiento de metas, planes o programas con el fin demostar resultados positivos o negativos en beneficio propio o de un tercero</t>
  </si>
  <si>
    <t>Gestión de adquisiciones</t>
  </si>
  <si>
    <t>Posibilidad de solicitar o recibir dádivas para la adjudicación, celebración o liquidación de contratos en la  compra de bienes y servicios requeridos por la INC, en beneficio propio o de un tercero</t>
  </si>
  <si>
    <t>Gestión Jurídica</t>
  </si>
  <si>
    <t xml:space="preserve">Posibilidad de Omitir o retardar  el inicio de una representación administrativa o judicial,  para favorecer a un tercero
Posibilidad de ejercer la representación judicial o extrajudicial con interés particular en el resultado del mismo y/o fuera de términos para favorecer a un tercero. </t>
  </si>
  <si>
    <t>Gestión TIC</t>
  </si>
  <si>
    <t>Impresión gráfica</t>
  </si>
  <si>
    <t>Gestión Financiera</t>
  </si>
  <si>
    <t>Gestón comercial</t>
  </si>
  <si>
    <t>Posibilidad de solicitar o recibir dádivas por la elaboración y/o entrega de productos o servicios a proveedores externos sin realizar los procesos de contratación, con el fin de obtener un beneficio propio o de un tercero</t>
  </si>
  <si>
    <t>Grupo de Gestión Humana</t>
  </si>
  <si>
    <t>Posibilidad de vincular a través del trafico de influencias, personal sin la competencia o sin el cumplimiento de los requisitos establecidos para el cargo o rol, en favor propio o de un tercero</t>
  </si>
  <si>
    <t>Posibilidad de mantener las máquinas y/o equipos no disponibles o en funcionamiento  para atender las necesidades de producción, para generar mantenimiento con proveedores externos, con el fin de obtener un beneficio propio o particular</t>
  </si>
  <si>
    <t>Control Interno Disciplinario</t>
  </si>
  <si>
    <t xml:space="preserve">Posibilidad de solicitar y/o recibir dádivas para tomar decisiones en un proceso disciplinario a favor de un tercero o en beneficio particular. </t>
  </si>
  <si>
    <t>RIESGO PROPUESTO POR EL PROCESO</t>
  </si>
  <si>
    <t>CAUSA</t>
  </si>
  <si>
    <t>CONTROL</t>
  </si>
  <si>
    <t>Riesgos de corrupción 2023</t>
  </si>
  <si>
    <t>Gestión Documental</t>
  </si>
  <si>
    <t>Propuesta riesgos corrupción 2024</t>
  </si>
  <si>
    <t>Posibilidad de  facilitar el acceso a los recursos TIC de la empresa,  que permita la manipulación o adulteración de la información reservada, sensible o confidencial de la entidad,  en busca de un beneficio particular o de un tercero</t>
  </si>
  <si>
    <t>Posibilidad de entregar a terceros el procesamiento total y/o parcial de trabajos que se pueden elaborar en la INC,  en beneficio propio de funcionarios del área que incurran en la acción y/o de un tercero.</t>
  </si>
  <si>
    <t>Posibilidad de desviar por medio del manejo indebido  los recursos financieros de la empresa, con el fin de obtener un beneficio propio o de un tercero</t>
  </si>
  <si>
    <t>Posibilidad de Pérdida o extravio de documentos e información de los acervos documentales, en beneficio propio o de un tercero</t>
  </si>
  <si>
    <t>IDENTIFICACIÓN RIESGOS DE CORRUPCIÓN INC 2024</t>
  </si>
  <si>
    <t>RIESGO DE CORRUPCIÓN 2023</t>
  </si>
  <si>
    <t>PROPUESTA RIESGO CORRUPCIÓN 2024</t>
  </si>
  <si>
    <t>Continuar con el riesgo identificado</t>
  </si>
  <si>
    <t>RIESGO 2024</t>
  </si>
  <si>
    <t>Continuar con el riesgo identificado
"Posibilidad de Pérdida o extravio de documentos e información de los acervos documentales, en beneficio propio o de un tercero"</t>
  </si>
  <si>
    <t>Gestión mantenimiento Operativo</t>
  </si>
  <si>
    <t>Infraestructura y servicios generales</t>
  </si>
  <si>
    <t>Contratos sin seguimiento y control requerido en un beneficio a un tercero</t>
  </si>
  <si>
    <t xml:space="preserve">Posibilidad de solicitar y/o recibir dádivas para recibir elementos que no reunen las caracteristicas técnicas de lo contratado por la INC. </t>
  </si>
  <si>
    <t>Almacen general</t>
  </si>
  <si>
    <t>Agencia creación y diseño</t>
  </si>
  <si>
    <t>Uso indebido de la información para beneficio propio o de un tercero</t>
  </si>
  <si>
    <t>Diario oficial y gacetas</t>
  </si>
  <si>
    <t>Brindar información a un operador para su beneficio propio 
Modificar o eliminar datos o información sensible  en beneficio propio o de un tercero</t>
  </si>
  <si>
    <t>Servicio de Gestión Documental</t>
  </si>
  <si>
    <t>Posibilidad de recibir o solicitar dádiva para la alteración de la información en cuanto la  elaboración de impresión en seguridad, con el fin de obtener beneficio propio o de un tercero</t>
  </si>
  <si>
    <t>Impresión en Seguridad y Servicios Digitales</t>
  </si>
  <si>
    <t>Posibilidad de recibir o solicitar dádiva para manipular,ocultar, alterar  u omitir información de la entidad u omitir información de la entidad, en el marco de publicación interna y externa, con el fin de obtener beneficio propio o de un tercero</t>
  </si>
  <si>
    <t>Gestión de las Comunicaciones</t>
  </si>
  <si>
    <t>SI</t>
  </si>
  <si>
    <t>Posibilidad de contratación fraudulenta o antieconómica y de favorecimiento en la adjudicación a un proveedor en beneficio propio o de un tercero</t>
  </si>
  <si>
    <t>Posibilidad de inexactitud en los requerimientos  sin lleno de los requisitos formales en beneficio de un tercero</t>
  </si>
  <si>
    <t xml:space="preserve">Posibilidad de designación de supervisores sin la debida idoneidad </t>
  </si>
  <si>
    <t>Concentración del poder desiciorio
Tráfico de influencias
Coacción
Colusión</t>
  </si>
  <si>
    <t>No se cumple el Procedimiento. 
Estudios de mercado direccionados.
Registro o listado de proveedores obsoleto o en desuso.
Estudios previos superfiales que no corresponden a las necesidades de la entidad .
Tráfico de influencias.
Exceso de poder o autoridad concetrada en un cargo o funcionario.</t>
  </si>
  <si>
    <t xml:space="preserve">Capacitación a los funcionarios involucrados en el  procedimiento de adquisiciones
Realizar estudios de mercado previos y conforme al procedimiento
Actualización del Listado de proveedores junto con su calificación
Implementación de recomendaciones conjuntas del comité evaluador </t>
  </si>
  <si>
    <t xml:space="preserve">Falla en el nivel de detalle descriptivo y especificidad técnica del bien o servicio.
Falta de documentos soportes como diagnósticos, historiales, inventario de daños, inventario de existencias, etc.) </t>
  </si>
  <si>
    <t>Realizar seguimiento estadístico a los requerimientos de adquisiciones  los cuales deben contener los soportes (diagnosticos, historiales, inventarios de daños, etc. )
Implementar en el proceso la obligatoriedad de enviar los soportes del requerimiento y su justificación.</t>
  </si>
  <si>
    <t xml:space="preserve">Imposición de Supervisores
Falta de Capacitación
Supervisiones mal ejecutadas en beneficio propio o de un tercero </t>
  </si>
  <si>
    <t>Capacitación en el procedimiento de supervisión.
Obligatoriedad en el diligenciamiento de la calificación a proveedores</t>
  </si>
  <si>
    <t>NO</t>
  </si>
  <si>
    <t>Posibilidad de recibir o solicitar dadivas o incentivos para alterar el orden de llegadas de la solicitudes de pago y liquidaciones para revisión de la documentación y respectivo trámite en beneficio propio o a nombre de un tercero</t>
  </si>
  <si>
    <t>Conocimiento parcial de los procedimientos y controles para adelantar la gestión contractual y financiera</t>
  </si>
  <si>
    <t>El Coordinador de ventas revisará mensualmente el orden de entrada de las solicitudes de pago en la base de datos diligenciada, en caso de evidenciar una alteración en el orden de expedición de las facturas se devuelve al ejecutivo de cuentas o al área de facturación que lo elaboró para que explique lo sucedido siempre informando al supervisor directo (en este caso el Subgerente Comercial)</t>
  </si>
  <si>
    <t>No dar cumplimiento al cronograma de mantenimiento preventivo anual.
- No reporte oportuno de daños a maquinaria y equipo  por parte de impresión grafica.
- Retrasos en los procesos de adquisición.</t>
  </si>
  <si>
    <t>Seguimiento trimestral al cumplimiento del cronograma de mantenimiento preventivo.
Dar cumplimiento al procedimiento establecido.
- Seguimiento de trazabilidad por parte del área de Adquisiciones.</t>
  </si>
  <si>
    <t>Ofrecimiento o solicitud de dádivas o beneficios a nombre propio o de un tercero .</t>
  </si>
  <si>
    <t xml:space="preserve">El Coordinador del GCID, verificará que los proceso disciplinarios se realicen con la debida probidad y transparencia por parte de los servidores públicos involucrados. </t>
  </si>
  <si>
    <t>Posibilidad de que el secretario, sustanciador y/o el funcionario de conocimiento por acción, omisión, abuso de poder o interés particular,  profieran decisiones a favor o en contra de los sujetos procesales y/o en beneficio propio o de terceros.</t>
  </si>
  <si>
    <t xml:space="preserve"> 1. Abuso de poder, Inhabilidades e incompatibilidades, conflicto de interés. 
2. Presiones internas y/o externas. </t>
  </si>
  <si>
    <t xml:space="preserve">1. El Coordinador del GCID, realizará reunión de trabajo una vez al mes para la revisión  de procesos activos a cargo del grupo, con el fin de verificar la correcta ejecución de los procesos que se adelantan por cada uno de los profesionales del área, y que los mismos no se encuentren en causales de impedimento.
2.  Resolver en términos de ley, las solicitudes de recusación. 
3. Tomar acciones de mejora. </t>
  </si>
  <si>
    <t>Posibilidad de acceder  indebidamente a los sistemas de información y datos críticos para el uso por favorecimiento propio o de un tercero.</t>
  </si>
  <si>
    <t>La no inactivación de usuarios y claves durante el periodo de vacaciones, pensión, o retiro.
La no inactivación de VPN y el no contar con un procedimiento de activación e inhabilitación de usuario</t>
  </si>
  <si>
    <t>Verificar la confirmación por parte de talento humano y realizar la respectiva actividad de bloqueo de accesos.
Comunicar a los jefes de dependencia el correcto bloqueo de acceso.
Documentar un procedimiento de uso oficial de usuarios (bloqueo o acceso a información no autorizada)</t>
  </si>
  <si>
    <t>Ausencia de un mecanismo de control o lineamiento conforme la necesidad real de el/los usuarios.</t>
  </si>
  <si>
    <t>El analista de sistemas se debe basar en el documento que estipule los permisos otorgados al/los usuario/s, en el caso que no esten parametrizados el analista de sistemas procede hacer la actividad en base a un manual establecido.</t>
  </si>
  <si>
    <t>Posibilidad de no contar con el control de los contratos en ejecucucion para beneficio de un tercero</t>
  </si>
  <si>
    <t>Demora en los trámityes internos de pagos de los servicios públicos
Favorecer a un contratista para la adjudicación de un contrato</t>
  </si>
  <si>
    <t>Contar con un control estadistico de las fechas de facturación de los servicios públicos
Cumplimiento de los procedimientos de adquisiciones</t>
  </si>
  <si>
    <t>Actualización mapa</t>
  </si>
  <si>
    <t>Define riesgo</t>
  </si>
  <si>
    <t>Gestión documental</t>
  </si>
  <si>
    <t>Aseguramiento de la calidad</t>
  </si>
  <si>
    <t>Sistemas de Gestión</t>
  </si>
  <si>
    <t>TIPO DE CONTROL</t>
  </si>
  <si>
    <t>Posibilidad de que los empleados soliciten o reciban dádivas al elaborar y/o entregar productos o servicios a proveedores externos sin seguir los procesos de contratación establecidos. Esta práctica busca obtener beneficios personales o favorecer a terceros.</t>
  </si>
  <si>
    <t>1. Una cultura organizacional que es permisiva con las conductas no éticas.
2. Falta de programas de capacitación y concientización sobre las políticas éticas y los procedimientos de contratación para los empleados.
3. Carencia de sistemas efectivos de supervisión y monitoreo que posibiliten la identificación y corrección de conductas no éticas</t>
  </si>
  <si>
    <t>1. Asegurar que los procesos de contratación sean transparentes, documentados y accesibles para todos los involucrados, reduciendo la posibilidad de prácticas indebidas.
2. Proporcionar capacitación regular a los empleados sobre las políticas éticas de la organización y los procedimientos adecuados de contratación, promoviendo una cultura de integridad.
3. Realizar auditorías periódicas para verificar el cumplimiento de las políticas y procesos establecidos, así como implementar un monitoreo continuo para identificar posibles desviaciones.
4. Establecer un canal de denuncias confidencial para que los empleados puedan informar sobre posibles irregularidades sin temor a represalias.</t>
  </si>
  <si>
    <t>Posibilidad de desviar por medio del manejo indebido los recursos financieros de la empresa, con el fin de obtener un beneficio propio o de un  tercero</t>
  </si>
  <si>
    <t>1. Exceso de poder concentrado en un cargo
2. Conductas inapropiadas por parte de un funcionario</t>
  </si>
  <si>
    <t xml:space="preserve">1. Abuso de poder, Inhabilidades e incompatibilidades, conflicto de interés. 
2. Presiones internas y/o externas. </t>
  </si>
  <si>
    <t xml:space="preserve">Posibilidad de manipulación de la información relacionada con la planeación, inversión, resultados y metas para favorecer a terceros </t>
  </si>
  <si>
    <t>Despachos y Facturación</t>
  </si>
  <si>
    <t xml:space="preserve">Control Interno  </t>
  </si>
  <si>
    <t>MAPA DE RIESGOS DE CORRUPCIÓN INC 2023</t>
  </si>
  <si>
    <t>Evaluación del riesgo</t>
  </si>
  <si>
    <t>Gestion adquisiciones</t>
  </si>
  <si>
    <t>RIESGO CORRUPCIÓN</t>
  </si>
  <si>
    <t>Probabilidad Inherente</t>
  </si>
  <si>
    <t>Peso probabilidad</t>
  </si>
  <si>
    <t>Impacto Inherente</t>
  </si>
  <si>
    <t>Peso impacto</t>
  </si>
  <si>
    <t>Zona de ubicación</t>
  </si>
  <si>
    <t>CAUSA PRINCIPAL</t>
  </si>
  <si>
    <t>Consecutivo control</t>
  </si>
  <si>
    <t>Tipo de control</t>
  </si>
  <si>
    <t>DESCRIPCIÓN DEL CONTROL</t>
  </si>
  <si>
    <t>Evaluación del control</t>
  </si>
  <si>
    <t>Actividad de tratamiento</t>
  </si>
  <si>
    <t>Responsable ejecución de acción</t>
  </si>
  <si>
    <t>Fecha de Implementación</t>
  </si>
  <si>
    <t xml:space="preserve">Posibilida de Perdida o extravio de documentos e información de los acervos documentales, en beneficio propio o de un tercero </t>
  </si>
  <si>
    <t>Baja</t>
  </si>
  <si>
    <t>Mayor</t>
  </si>
  <si>
    <t xml:space="preserve">Ausencia y/o Desactualización del Formato Único de Inventario Documental - FUID </t>
  </si>
  <si>
    <t>Preventivo</t>
  </si>
  <si>
    <t>El Coordinador del Grupo de Gestión documental y Activos fijos realizará una auditoria semestral a los funcionarios responsables del  archivo en cada dependencia para validar que el Inventario Documental (FUID) se encuentre actualizado. En caso de detectar que el inventario documental se encuentra desactualizado solicita por medio de memorando al funcionario responsable del archivo la actualización. La evidencia será el memorando solicitando la actualización del inventario documental y el FUID debidamente actualizado.</t>
  </si>
  <si>
    <t xml:space="preserve">Actualizacion FUID de cada una de las dependencias </t>
  </si>
  <si>
    <t>Coordinador de Gestión Documental</t>
  </si>
  <si>
    <t>Gestión de las Tic</t>
  </si>
  <si>
    <t>Alta</t>
  </si>
  <si>
    <t>Correctivo</t>
  </si>
  <si>
    <t xml:space="preserve">Realizar un Documento que permita identificar claramente la documentación y unidades a la que los usuarios puedan acceder en relación a su función (segunda entrega). </t>
  </si>
  <si>
    <t>Jefe Oficina de Sistemas e Informática</t>
  </si>
  <si>
    <t xml:space="preserve">Ausencia de criterios para la validación de la información </t>
  </si>
  <si>
    <t>Revisión de los informes generados por la OAP antes de emisión</t>
  </si>
  <si>
    <t>Revisión y ajuste del Procedimiento  DE-PR-7  Formulación y seguimiento de planes, programas , proyectos y estudios</t>
  </si>
  <si>
    <t>Jefe Oficina Asesora de Planeación</t>
  </si>
  <si>
    <t>Media</t>
  </si>
  <si>
    <t>Catastrófico</t>
  </si>
  <si>
    <t>Extrema</t>
  </si>
  <si>
    <t>Deficiencia en los mecanismos de control para la entrega de los trabajos con terceros.</t>
  </si>
  <si>
    <t>El supervisor de los contratos con terceros cada vez que se necesita entregar el producto, justifica el motivo de entrega y lo deja documentado en el formato.</t>
  </si>
  <si>
    <t>El funcionario designado del área para los procesos con terceros,  socializará el procedimiento de entrega y quiénes son los supervisores o responsables que harán los respectivos seguimientos.</t>
  </si>
  <si>
    <t>Subgerente de Producción</t>
  </si>
  <si>
    <t xml:space="preserve">Ausencia de inventarios documentales que permitan llevar un control de la generación, archivo y conservación de la documentación generada por las dependencias </t>
  </si>
  <si>
    <t>Deterioro y/o pérdida de la memoria institucional en formato físico y/o digital que se encuentran en custodia en las dependeics con TRD aprobadas</t>
  </si>
  <si>
    <t>Posibilidad de que el secretario, sustanciador y/o el funcionario de conocimiento por acción, omisión, abuso de poder o interés particular,  profieran información a favor o en contra de los sujetos procesales y/o en beneficio propio o de terceros.</t>
  </si>
  <si>
    <t xml:space="preserve">Elaboración y/o actualización de los Formatos Únicos de Inventario Documental - FUID en las dependencias con TRD aprobadas.
Implementación y socialización del Formato de Préstamo y Consulta.
</t>
  </si>
  <si>
    <t>Posibilidad de manipulación de la información relacionada con la planeación, inversión resultados y metas para favorecer a terceros</t>
  </si>
  <si>
    <t>1. Información generada y/o enviada por las dependencias que no se ajuste a la realidad de la gestión institucional 
2. Falta de control sobre la información de la entidad
3. Falta de principios y ética profesional de los funcionarios y/o contratistas de la entidad</t>
  </si>
  <si>
    <t xml:space="preserve">En la OAP cada vez que recibe información de las diferentes áreas se verifica la información suministrada y sus respectivos soportes, en caso de encontrar inconsistencias, se solicita las aclaraciones pertinentes, como trazabilidad se dejan los documentos </t>
  </si>
  <si>
    <t>1. Deficiente control de carga laboral interna
2. Tráfico de influencias en la designación del contratista</t>
  </si>
  <si>
    <t>Posibilidad de  favorecer a un tercero  dejando de cobrar los reprocesos generados en la ejecución de las O.P por errores causados por el cliente.</t>
  </si>
  <si>
    <t>1. Autorización de reprocesos sin previa recotización de los pedidos
2. Desconocimiento de los costos de los reporcesos por los daños causados por el clíente.</t>
  </si>
  <si>
    <t xml:space="preserve">1. Falta de control en el stock de repuesto de mantenimiento operativo
2. Deficiente control de los historicos de las máquinas </t>
  </si>
  <si>
    <t>Posibilidad de generar mantenimiento a la infraestructura o cambios en elementos de ferreteria, mobiliarios, en favorecimiento propio o de un tercero.</t>
  </si>
  <si>
    <t>Posibilidad de generar mantenimientos o cambios de repuestos en favorecimiento propio o de un tercero.</t>
  </si>
  <si>
    <t>1. Falta de control en el stock de elementos de ferreteria y mobiliarios
2. Deficiente control de los historicos del mantenimiento de la infraestructura</t>
  </si>
  <si>
    <t>1. Tráfico de influencias
2. Debilidad en el análisis de los proveedores y mercado
3. Falta de control en la ejecución de la supervisión de contratos</t>
  </si>
  <si>
    <t>1. No declarar el conflicto de interés
2.Exceso de poder o autoridad concetrada en un cargo o funcionario.</t>
  </si>
  <si>
    <t>1. Falta de ética de los funcionarios
2. Falta de gestión de los procesos disciplinarios</t>
  </si>
  <si>
    <t>|</t>
  </si>
  <si>
    <t>1. Deficiente control en la programación de la producción</t>
  </si>
  <si>
    <t xml:space="preserve">Posibilidad de manipulación de la información relacionada con el ingreso o salida de activos fijos,  bienes, materias primas y suministros para favorecimiento propio o de un tercero </t>
  </si>
  <si>
    <t>1. Subregistro de ingreso o salida de de activos fijos,  bienes, materias primas y suministros 
2. Falta de principios éticos de los funcionarios</t>
  </si>
  <si>
    <t>Posibilidad de recibir o solicitar dádiva para manipular,ocultar, alterar  u omitir información de la entidad en el marco de publicación interna y externa, con el fin de obtener beneficio propio o de un tercero</t>
  </si>
  <si>
    <t>1. Presión interna y externa
2.Los contenidos no sean publicados en el tiempo establecido</t>
  </si>
  <si>
    <t>1. Falta de ética
2. Ausencia de un mecanismo de control o lineamiento conforme la necesidad real de el/los usuarios.</t>
  </si>
  <si>
    <t>El analista de sistemas debe generar un informe de los intentos de hackeo o accesos indebido a información reservada que llegan a la entidad.</t>
  </si>
  <si>
    <t>Posibilidad de asignación indebida de acceso  a los sistemas de información para el uso por favorecimiento propio o de un tercero.</t>
  </si>
  <si>
    <t>1. Ausencia de control en la asignación de permisos en los sistemas de información y bases de datos</t>
  </si>
  <si>
    <t>El analista de sistemas debe generar un informe de la asignación de permisos de acceso a los sistemas de informacion y bases de datos de la entidad y mantener actualizado los regsitros de activos fijos de información</t>
  </si>
  <si>
    <t>Posible modificación los parámetros del software con el fin de incluir pagos o novedades no autorizadas para la liquidación de la nómina</t>
  </si>
  <si>
    <t>Ausencia o no aplicación de controles para la elaboración de la nómina 
Manipulación indebida del software de nómina para el beneficio personal o de un tercero</t>
  </si>
  <si>
    <t>Nombre del Control</t>
  </si>
  <si>
    <t>Socialización oportuna de avance de metas</t>
  </si>
  <si>
    <t>El Jefe de la Oficina Asesora de Planeación divulga y comunica dentro de los primeros 10 días el avance de las metas institucionales.</t>
  </si>
  <si>
    <t>Detectivo</t>
  </si>
  <si>
    <t>1. Información generada que no se ajusta a la realidad de la gestion institucional
2. Falta de control sobre la información de la Entidad
3. Falta de principios y ética profesional de los funcionarios y/o contratistas de la entidad</t>
  </si>
  <si>
    <t>Posibilidad de vincular personal sin la competencia o sin el cumplimiento de los requisitos establecidos para el cargo o rol, en favor propio o de un tercero</t>
  </si>
  <si>
    <t>1. Abuso o extralimitación de funciones
2. Incumplimiento del procedimiento o normatividad establecida para la vinculación de personal</t>
  </si>
  <si>
    <t>1. El Coordinador verifica los requsitos establecidos para cada uno de los cargos y roles,  mediante la validación de los soportes, de acuerdo con los procedimientos para la vinculación de personal y Reglamento interno de trabajo. Elabora informe de la verificación</t>
  </si>
  <si>
    <t>Verificación de requisitos para el ingreso del personal</t>
  </si>
  <si>
    <t>Revisón de nómina frente a soportes por parte de un servidor diferente al gestor de nómina</t>
  </si>
  <si>
    <t>Revisión de los soportes vs los reportes de nómina</t>
  </si>
  <si>
    <t xml:space="preserve">La Subgerente Administrativa programa la realización de los inventarios de acuerdo con los procedimientos </t>
  </si>
  <si>
    <t>Autorización de publicación de información interna y externa</t>
  </si>
  <si>
    <t>Realización de Inventario del Almacén General</t>
  </si>
  <si>
    <t xml:space="preserve">Todas las áreas que requieran publicar información interna y externa diligencian el formato de creación,  diseño y publicación del contenido
El coordinador de Agencia, creación y diseño genera un informe de los tiempos de publicación </t>
  </si>
  <si>
    <t>El Coordinador del grupo de Impresión gráfica reporta los tiempos de proceso de cada centro de producción
El coordinador del grupo de Impresión gráfica entrega el reporte de trabajo entregados a terceros, con la  justificación de entrega y lo deja documentado en el formato.</t>
  </si>
  <si>
    <t>Reporte de tiempos de proceso y trabajos realizados por terceros</t>
  </si>
  <si>
    <t>Los coordinadores de producción elaboran el informe mensual de la carga laboral por trabajador incluidos los contratistas</t>
  </si>
  <si>
    <t>Reporte de carga laboral por centro de producción</t>
  </si>
  <si>
    <t>El Subgerente Comercial y de Divulgación autoriza la corrección o reproceso de un pedido una vez recotizado y aprobado por el cliente.</t>
  </si>
  <si>
    <t>Reporte de autorización de reprocesos en las OP</t>
  </si>
  <si>
    <t>Informe de aplicación de controles en el proceso productivo</t>
  </si>
  <si>
    <t xml:space="preserve">Posibilidad de ocultamiento de costos y uso de recursos en reprocesos para beneficio propio o de un tercero.  </t>
  </si>
  <si>
    <t xml:space="preserve">1. Ausencia, desactualización o bajo seguimiento al plan de control de calidad.
2. Bajo control a la ejecución de las órdenes de producción tanto en la planta de la INC como en las plantas de terceros.  </t>
  </si>
  <si>
    <t xml:space="preserve">1. La coordinadora de Aseguramiento de la calidad elabora el informe de la aplicación de los controles en los centros de producción, identificando los subregistros de No Conformes.
2.  La coordinadora de Aseguramiento de la calidad elabora el informe de Seguimiento a producto o servicios en producción de terceros. </t>
  </si>
  <si>
    <t>El coordinador de Mantenimiento Operativo reporta el stock de respuestos y el estado de los mantenimiento preventivo y correctivos.</t>
  </si>
  <si>
    <t>Control de stock de repuestos y mantenimientos operativos</t>
  </si>
  <si>
    <t>Control de stock de insumos de ferreteria y mantenimientos de infraestructura</t>
  </si>
  <si>
    <t>La coordinadora de Mantenimiento de Infraestructura reporta el stock de insumos de ferreteria y el estado de los mantenimiento preventivo y correctivos de infraestructura.</t>
  </si>
  <si>
    <t>1.El Coordinador Financiero verifica y controla la cadena de gestión financiera y realiza el seguimiento a los trámites de pagos mediante el análisis de ingresos vs gastos
2. Control interno realiza las auditorias al Grupo de Gestión Financiera</t>
  </si>
  <si>
    <t>Control de cadena de gestión financiera y auditoria</t>
  </si>
  <si>
    <t>Posibilidad de solicitar o recibir dádivas para la adjudicación, celebración o liquidación de contratos en la  compra de bienes y servicios requeridos por la INC, en beneficio propio o de un tercero.</t>
  </si>
  <si>
    <t>El Coordinador de Adquisiciones mantiene actualizada la base de datos de proveedores junto con su calificación y análisis de sector
El Coordinador de Adquisiciones reporta los contratos (Orden de compra y servicio) que no contengan los soportes de los informes de supervisión.</t>
  </si>
  <si>
    <t xml:space="preserve">El Coordinador del GCID, realiza el informe de la gestión de los procesos disciplinarios y su estado. </t>
  </si>
  <si>
    <t>Informe del estado de los procesos disciplinarios</t>
  </si>
  <si>
    <t xml:space="preserve">1. El Coordinador del GCID, realiza reunión de trabajo una vez al mes para la revisión  de procesos activos a cargo del grupo, con el fin de verificar la correcta ejecución de los procesos que se adelantan por cada uno de los profesionales del área, y que los mismos no se encuentren en causales de impedimento.  (Acta de reunión)
2. Resolver en términos de ley, las solicitudes de recusación.  </t>
  </si>
  <si>
    <t>Actas de verificación del avance de los procesos disciplinarios</t>
  </si>
  <si>
    <t>Informe de intentos o accesos indebidos a los sistemas de información</t>
  </si>
  <si>
    <t>Control de asignación de permisos de acceso a información</t>
  </si>
  <si>
    <t>El Coordinador de Adquisiciones mantiene actualizada la base de datos de proveedores junto con su calificación y análisis de sector</t>
  </si>
  <si>
    <t>Análisis de sector y gestión de proveedores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</si>
</sst>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006100"/>
      <name val="Calibri"/>
      <family val="2"/>
      <scheme val="minor"/>
    </font>
    <font>
      <sz val="11"/>
      <color rgb="FF3F3F76"/>
      <name val="Calibri"/>
      <family val="2"/>
      <scheme val="minor"/>
    </font>
    <font>
      <sz val="11"/>
      <color indexed="8"/>
      <name val="Calibri"/>
      <family val="2"/>
    </font>
    <font>
      <sz val="12"/>
      <name val="Arial Narrow"/>
      <family val="2"/>
    </font>
    <font>
      <sz val="11"/>
      <name val="Calibri"/>
      <family val="2"/>
      <scheme val="minor"/>
    </font>
    <font>
      <sz val="11"/>
      <name val="Arial Narrow"/>
      <family val="2"/>
    </font>
    <font>
      <sz val="10"/>
      <color theme="0"/>
      <name val="Arial Rounded MT Bold"/>
      <family val="2"/>
    </font>
    <font>
      <b/>
      <sz val="14"/>
      <color theme="1"/>
      <name val="Calibri"/>
      <family val="2"/>
      <scheme val="minor"/>
    </font>
    <font>
      <sz val="11"/>
      <color theme="0"/>
      <name val="Calibri"/>
      <family val="2"/>
      <scheme val="minor"/>
    </font>
    <font>
      <sz val="12"/>
      <color theme="1"/>
      <name val="Arial Narrow"/>
      <family val="2"/>
    </font>
    <font>
      <b/>
      <sz val="18"/>
      <color theme="0"/>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b/>
      <sz val="20"/>
      <color rgb="FF1F8550"/>
      <name val="Arial Rounded MT Bold"/>
      <family val="2"/>
    </font>
    <font>
      <sz val="11"/>
      <color theme="0" tint="-4.9989318521683403E-2"/>
      <name val="Calibri"/>
      <family val="2"/>
      <scheme val="minor"/>
    </font>
    <font>
      <sz val="9"/>
      <color theme="1"/>
      <name val="Calibri"/>
      <family val="2"/>
      <scheme val="minor"/>
    </font>
  </fonts>
  <fills count="17">
    <fill>
      <patternFill patternType="none"/>
    </fill>
    <fill>
      <patternFill patternType="gray125"/>
    </fill>
    <fill>
      <patternFill patternType="solid">
        <fgColor rgb="FFC6EFCE"/>
      </patternFill>
    </fill>
    <fill>
      <patternFill patternType="solid">
        <fgColor rgb="FFFFCC99"/>
      </patternFill>
    </fill>
    <fill>
      <patternFill patternType="solid">
        <fgColor theme="4"/>
      </patternFill>
    </fill>
    <fill>
      <patternFill patternType="solid">
        <fgColor rgb="FFFFC7CE"/>
      </patternFill>
    </fill>
    <fill>
      <patternFill patternType="solid">
        <fgColor theme="5"/>
      </patternFill>
    </fill>
    <fill>
      <patternFill patternType="solid">
        <fgColor theme="6"/>
      </patternFill>
    </fill>
    <fill>
      <patternFill patternType="solid">
        <fgColor theme="9"/>
      </patternFill>
    </fill>
    <fill>
      <patternFill patternType="solid">
        <fgColor theme="9"/>
        <bgColor theme="9"/>
      </patternFill>
    </fill>
    <fill>
      <patternFill patternType="solid">
        <fgColor rgb="FF92D050"/>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rgb="FFFF1934"/>
        <bgColor indexed="64"/>
      </patternFill>
    </fill>
    <fill>
      <patternFill patternType="solid">
        <fgColor theme="4" tint="0.79998168889431442"/>
        <bgColor theme="4" tint="0.79998168889431442"/>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7F7F7F"/>
      </right>
      <top/>
      <bottom/>
      <diagonal/>
    </border>
    <border>
      <left style="thin">
        <color rgb="FF7F7F7F"/>
      </left>
      <right/>
      <top/>
      <bottom/>
      <diagonal/>
    </border>
    <border>
      <left style="thin">
        <color rgb="FF7F7F7F"/>
      </left>
      <right style="thin">
        <color rgb="FF7F7F7F"/>
      </right>
      <top style="thin">
        <color rgb="FF7F7F7F"/>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0">
    <xf numFmtId="0" fontId="0" fillId="0" borderId="0"/>
    <xf numFmtId="0" fontId="1" fillId="2" borderId="0" applyNumberFormat="0" applyBorder="0" applyAlignment="0" applyProtection="0"/>
    <xf numFmtId="0" fontId="2" fillId="3" borderId="1" applyNumberFormat="0" applyAlignment="0" applyProtection="0"/>
    <xf numFmtId="0" fontId="3" fillId="0" borderId="0"/>
    <xf numFmtId="0" fontId="9" fillId="4" borderId="0" applyNumberFormat="0" applyBorder="0" applyAlignment="0" applyProtection="0"/>
    <xf numFmtId="9" fontId="12" fillId="0" borderId="0" applyFont="0" applyFill="0" applyBorder="0" applyAlignment="0" applyProtection="0"/>
    <xf numFmtId="0" fontId="13"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cellStyleXfs>
  <cellXfs count="72">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2" fillId="3" borderId="1" xfId="2" applyAlignment="1">
      <alignment horizontal="center" vertical="center" wrapText="1"/>
    </xf>
    <xf numFmtId="0" fontId="4" fillId="0" borderId="3" xfId="3" applyFont="1" applyFill="1" applyBorder="1" applyAlignment="1" applyProtection="1">
      <alignment vertical="center" wrapText="1"/>
      <protection hidden="1"/>
    </xf>
    <xf numFmtId="0" fontId="4" fillId="0" borderId="3" xfId="3" applyFont="1" applyFill="1" applyBorder="1" applyAlignment="1" applyProtection="1">
      <alignment horizontal="left" vertical="center" wrapText="1"/>
      <protection hidden="1"/>
    </xf>
    <xf numFmtId="0" fontId="6" fillId="0" borderId="3" xfId="0" applyFont="1" applyFill="1" applyBorder="1" applyAlignment="1">
      <alignment vertical="center" wrapText="1"/>
    </xf>
    <xf numFmtId="0" fontId="0" fillId="0" borderId="0" xfId="0" applyFill="1"/>
    <xf numFmtId="0" fontId="4" fillId="0" borderId="2" xfId="3" applyFont="1" applyFill="1" applyBorder="1" applyAlignment="1" applyProtection="1">
      <alignment horizontal="justify" vertical="center" wrapText="1"/>
      <protection hidden="1"/>
    </xf>
    <xf numFmtId="0" fontId="6" fillId="0" borderId="8" xfId="0" applyFont="1" applyFill="1" applyBorder="1" applyAlignment="1">
      <alignment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justify" vertical="center" wrapText="1"/>
    </xf>
    <xf numFmtId="0" fontId="8" fillId="0" borderId="0" xfId="0" applyFont="1" applyAlignment="1">
      <alignment horizontal="center" vertical="center" wrapText="1"/>
    </xf>
    <xf numFmtId="0" fontId="1" fillId="2" borderId="0" xfId="1" applyAlignment="1">
      <alignment horizontal="center" vertical="center" wrapText="1"/>
    </xf>
    <xf numFmtId="0" fontId="0" fillId="0" borderId="0" xfId="0" applyFill="1" applyAlignment="1">
      <alignment vertical="center"/>
    </xf>
    <xf numFmtId="0" fontId="4" fillId="0" borderId="4" xfId="0" applyFont="1" applyFill="1" applyBorder="1" applyAlignment="1">
      <alignment horizontal="justify" vertical="center"/>
    </xf>
    <xf numFmtId="0" fontId="4" fillId="0" borderId="4" xfId="0" applyFont="1" applyFill="1" applyBorder="1" applyAlignment="1">
      <alignment horizontal="justify" vertical="center" wrapText="1"/>
    </xf>
    <xf numFmtId="0" fontId="10" fillId="0" borderId="2" xfId="0" applyFont="1" applyFill="1" applyBorder="1" applyAlignment="1">
      <alignment horizontal="justify"/>
    </xf>
    <xf numFmtId="0" fontId="4" fillId="0" borderId="4" xfId="0" applyFont="1" applyFill="1" applyBorder="1" applyAlignment="1">
      <alignment vertical="center" wrapText="1"/>
    </xf>
    <xf numFmtId="0" fontId="10" fillId="0" borderId="2" xfId="0" applyFont="1" applyFill="1" applyBorder="1" applyAlignment="1">
      <alignment horizontal="justify" vertical="center"/>
    </xf>
    <xf numFmtId="0" fontId="10" fillId="0" borderId="9" xfId="0" applyFont="1" applyFill="1" applyBorder="1" applyAlignment="1">
      <alignment horizontal="justify"/>
    </xf>
    <xf numFmtId="0" fontId="4" fillId="0" borderId="10" xfId="0" applyFont="1" applyFill="1" applyBorder="1" applyAlignment="1">
      <alignment horizontal="justify" vertical="center"/>
    </xf>
    <xf numFmtId="0" fontId="2" fillId="3" borderId="1" xfId="2" applyAlignment="1">
      <alignment horizontal="justify" vertical="center" wrapText="1"/>
    </xf>
    <xf numFmtId="0" fontId="5" fillId="0" borderId="0" xfId="0" applyFont="1" applyAlignment="1">
      <alignment horizontal="center" vertical="center" wrapText="1"/>
    </xf>
    <xf numFmtId="0" fontId="0" fillId="0" borderId="2" xfId="0" applyFill="1" applyBorder="1" applyAlignment="1">
      <alignment wrapText="1"/>
    </xf>
    <xf numFmtId="0" fontId="6" fillId="0" borderId="2" xfId="0" applyFont="1" applyFill="1" applyBorder="1" applyAlignment="1">
      <alignment vertical="center" wrapText="1"/>
    </xf>
    <xf numFmtId="0" fontId="4" fillId="0" borderId="2"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2"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horizontal="center" vertical="center" wrapText="1"/>
    </xf>
    <xf numFmtId="0" fontId="2" fillId="3" borderId="13" xfId="2" applyBorder="1" applyAlignment="1">
      <alignment horizontal="justify" vertical="center" wrapText="1"/>
    </xf>
    <xf numFmtId="0" fontId="8"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xf>
    <xf numFmtId="0" fontId="0" fillId="10" borderId="2" xfId="0" applyFont="1" applyFill="1" applyBorder="1" applyAlignment="1">
      <alignment horizontal="center" vertical="center"/>
    </xf>
    <xf numFmtId="0" fontId="0" fillId="0" borderId="2" xfId="0" applyBorder="1" applyAlignment="1">
      <alignment horizontal="center" vertical="center" wrapText="1"/>
    </xf>
    <xf numFmtId="0" fontId="14" fillId="9" borderId="2" xfId="0" applyFont="1" applyFill="1" applyBorder="1" applyAlignment="1">
      <alignment horizontal="center" vertical="center" wrapText="1"/>
    </xf>
    <xf numFmtId="0" fontId="10" fillId="0" borderId="2" xfId="0" applyFont="1" applyFill="1" applyBorder="1" applyAlignment="1">
      <alignment vertical="center"/>
    </xf>
    <xf numFmtId="0" fontId="5" fillId="0" borderId="2" xfId="0" applyFont="1" applyFill="1" applyBorder="1" applyAlignment="1">
      <alignment horizontal="center" vertical="center" wrapText="1"/>
    </xf>
    <xf numFmtId="0" fontId="0" fillId="0" borderId="0" xfId="0" applyAlignment="1">
      <alignment wrapText="1"/>
    </xf>
    <xf numFmtId="0" fontId="9" fillId="6" borderId="0" xfId="7" applyAlignment="1">
      <alignment horizontal="center" vertical="center" wrapText="1"/>
    </xf>
    <xf numFmtId="0" fontId="9" fillId="12" borderId="0" xfId="8" applyFill="1" applyAlignment="1">
      <alignment horizontal="center" vertical="center" wrapText="1"/>
    </xf>
    <xf numFmtId="0" fontId="0" fillId="13" borderId="0" xfId="0" applyFill="1" applyAlignment="1">
      <alignment horizontal="center" vertical="center" wrapText="1"/>
    </xf>
    <xf numFmtId="0" fontId="0" fillId="14" borderId="0" xfId="0" applyFill="1" applyAlignment="1">
      <alignment horizontal="center" vertical="center" wrapText="1"/>
    </xf>
    <xf numFmtId="0" fontId="9" fillId="8" borderId="0" xfId="9" applyAlignment="1">
      <alignment horizontal="center" vertical="center" wrapText="1"/>
    </xf>
    <xf numFmtId="0" fontId="16" fillId="15" borderId="0" xfId="6" applyFont="1" applyFill="1" applyAlignment="1">
      <alignment horizontal="center" vertical="center" wrapText="1"/>
    </xf>
    <xf numFmtId="9" fontId="0" fillId="0" borderId="0" xfId="5" applyFont="1" applyAlignment="1">
      <alignment horizontal="center" vertical="center" wrapText="1"/>
    </xf>
    <xf numFmtId="9" fontId="12" fillId="0" borderId="0" xfId="5" applyFont="1" applyAlignment="1">
      <alignment horizontal="center" vertical="center" wrapText="1"/>
    </xf>
    <xf numFmtId="9" fontId="0" fillId="0" borderId="0" xfId="0" applyNumberFormat="1" applyAlignment="1">
      <alignment horizontal="center" vertical="center" wrapText="1"/>
    </xf>
    <xf numFmtId="15" fontId="0" fillId="0" borderId="0" xfId="0" applyNumberFormat="1" applyAlignment="1">
      <alignment vertical="center"/>
    </xf>
    <xf numFmtId="9" fontId="0" fillId="0" borderId="0" xfId="0" applyNumberFormat="1" applyAlignment="1">
      <alignment vertical="center"/>
    </xf>
    <xf numFmtId="9" fontId="17" fillId="0" borderId="0" xfId="5" applyFont="1" applyAlignment="1">
      <alignment horizontal="center" vertical="center" wrapText="1"/>
    </xf>
    <xf numFmtId="0" fontId="0" fillId="0" borderId="0" xfId="0" applyNumberFormat="1" applyAlignment="1">
      <alignment horizontal="center" vertical="center"/>
    </xf>
    <xf numFmtId="0" fontId="0" fillId="16" borderId="14" xfId="0" applyFont="1" applyFill="1" applyBorder="1" applyAlignment="1">
      <alignment vertical="center" wrapText="1"/>
    </xf>
    <xf numFmtId="0" fontId="0" fillId="16" borderId="15" xfId="0" applyFont="1" applyFill="1" applyBorder="1" applyAlignment="1">
      <alignment horizontal="justify" vertical="center" wrapText="1"/>
    </xf>
    <xf numFmtId="9" fontId="0" fillId="16" borderId="15" xfId="5" applyNumberFormat="1" applyFont="1" applyFill="1" applyBorder="1" applyAlignment="1">
      <alignment horizontal="center" vertical="center" wrapText="1"/>
    </xf>
    <xf numFmtId="0" fontId="0" fillId="16" borderId="15" xfId="0" applyFont="1" applyFill="1" applyBorder="1" applyAlignment="1">
      <alignment horizontal="center" vertical="center"/>
    </xf>
    <xf numFmtId="9" fontId="0" fillId="16" borderId="15" xfId="0" applyNumberFormat="1" applyFont="1" applyFill="1" applyBorder="1" applyAlignment="1">
      <alignment vertical="center"/>
    </xf>
    <xf numFmtId="15" fontId="0" fillId="16" borderId="16" xfId="0" applyNumberFormat="1" applyFont="1" applyFill="1" applyBorder="1" applyAlignment="1">
      <alignment vertical="center"/>
    </xf>
    <xf numFmtId="0" fontId="11" fillId="4" borderId="0" xfId="4" applyFont="1" applyAlignment="1">
      <alignment horizontal="center" vertical="center"/>
    </xf>
    <xf numFmtId="0" fontId="15" fillId="11" borderId="0" xfId="0" applyFont="1" applyFill="1" applyAlignment="1">
      <alignment horizontal="left" vertical="center" wrapText="1"/>
    </xf>
    <xf numFmtId="0" fontId="0" fillId="0" borderId="0" xfId="0" applyAlignment="1">
      <alignment horizontal="center" wrapText="1"/>
    </xf>
    <xf numFmtId="0" fontId="0" fillId="0" borderId="2" xfId="0" applyFill="1" applyBorder="1" applyAlignment="1">
      <alignmen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justify" vertical="center" wrapText="1"/>
    </xf>
    <xf numFmtId="0" fontId="0" fillId="0" borderId="4" xfId="0" applyFill="1" applyBorder="1" applyAlignment="1">
      <alignment vertical="center" wrapText="1"/>
    </xf>
    <xf numFmtId="0" fontId="5" fillId="0" borderId="2" xfId="0" applyFont="1" applyFill="1" applyBorder="1" applyAlignment="1">
      <alignment vertical="center" wrapText="1"/>
    </xf>
  </cellXfs>
  <cellStyles count="10">
    <cellStyle name="Bueno" xfId="1" builtinId="26"/>
    <cellStyle name="Énfasis1" xfId="4" builtinId="29"/>
    <cellStyle name="Énfasis2" xfId="7" builtinId="33"/>
    <cellStyle name="Énfasis3" xfId="8" builtinId="37"/>
    <cellStyle name="Énfasis6" xfId="9" builtinId="49"/>
    <cellStyle name="Entrada" xfId="2" builtinId="20"/>
    <cellStyle name="Excel Built-in Excel Built-in Excel Built-in Excel Built-in Excel Built-in Normal 3" xfId="3" xr:uid="{C8BB0E8C-94F9-43C6-A42B-B6E6051E969E}"/>
    <cellStyle name="Incorrecto" xfId="6" builtinId="27"/>
    <cellStyle name="Normal" xfId="0" builtinId="0"/>
    <cellStyle name="Porcentaje" xfId="5" builtinId="5"/>
  </cellStyles>
  <dxfs count="97">
    <dxf>
      <fill>
        <patternFill>
          <bgColor rgb="FFFFFF00"/>
        </patternFill>
      </fill>
    </dxf>
    <dxf>
      <fill>
        <patternFill>
          <bgColor rgb="FFFFC000"/>
        </patternFill>
      </fill>
    </dxf>
    <dxf>
      <font>
        <color theme="0" tint="-4.9989318521683403E-2"/>
      </font>
      <fill>
        <patternFill>
          <bgColor rgb="FFC00000"/>
        </patternFill>
      </fill>
    </dxf>
    <dxf>
      <font>
        <color theme="0"/>
      </font>
      <fill>
        <patternFill>
          <bgColor rgb="FFC00000"/>
        </patternFill>
      </fill>
    </dxf>
    <dxf>
      <fill>
        <patternFill>
          <bgColor theme="7" tint="0.39994506668294322"/>
        </patternFill>
      </fill>
    </dxf>
    <dxf>
      <fill>
        <patternFill>
          <bgColor rgb="FFFFFF00"/>
        </patternFill>
      </fill>
    </dxf>
    <dxf>
      <font>
        <color theme="0"/>
      </font>
      <fill>
        <patternFill>
          <bgColor rgb="FF0B8319"/>
        </patternFill>
      </fill>
    </dxf>
    <dxf>
      <fill>
        <patternFill>
          <bgColor rgb="FF99FF33"/>
        </patternFill>
      </fill>
    </dxf>
    <dxf>
      <fill>
        <patternFill>
          <bgColor rgb="FFFFFF00"/>
        </patternFill>
      </fill>
    </dxf>
    <dxf>
      <font>
        <color theme="0"/>
      </font>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tint="-4.9989318521683403E-2"/>
      </font>
      <fill>
        <patternFill>
          <bgColor rgb="FFC00000"/>
        </patternFill>
      </fill>
    </dxf>
    <dxf>
      <font>
        <color theme="0"/>
      </font>
      <fill>
        <patternFill>
          <bgColor rgb="FFC00000"/>
        </patternFill>
      </fill>
    </dxf>
    <dxf>
      <fill>
        <patternFill>
          <bgColor theme="7" tint="0.39994506668294322"/>
        </patternFill>
      </fill>
    </dxf>
    <dxf>
      <fill>
        <patternFill>
          <bgColor rgb="FFFFFF00"/>
        </patternFill>
      </fill>
    </dxf>
    <dxf>
      <font>
        <color theme="0"/>
      </font>
      <fill>
        <patternFill>
          <bgColor rgb="FF0B8319"/>
        </patternFill>
      </fill>
    </dxf>
    <dxf>
      <fill>
        <patternFill>
          <bgColor rgb="FF99FF33"/>
        </patternFill>
      </fill>
    </dxf>
    <dxf>
      <fill>
        <patternFill>
          <bgColor rgb="FFFFFF00"/>
        </patternFill>
      </fill>
    </dxf>
    <dxf>
      <font>
        <color theme="0"/>
      </font>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tint="-4.9989318521683403E-2"/>
      </font>
      <fill>
        <patternFill>
          <bgColor rgb="FFC00000"/>
        </patternFill>
      </fill>
    </dxf>
    <dxf>
      <font>
        <color theme="0"/>
      </font>
      <fill>
        <patternFill>
          <bgColor rgb="FFC00000"/>
        </patternFill>
      </fill>
    </dxf>
    <dxf>
      <fill>
        <patternFill>
          <bgColor theme="7" tint="0.39994506668294322"/>
        </patternFill>
      </fill>
    </dxf>
    <dxf>
      <fill>
        <patternFill>
          <bgColor rgb="FFFFFF00"/>
        </patternFill>
      </fill>
    </dxf>
    <dxf>
      <font>
        <color theme="0"/>
      </font>
      <fill>
        <patternFill>
          <bgColor rgb="FF0B8319"/>
        </patternFill>
      </fill>
    </dxf>
    <dxf>
      <fill>
        <patternFill>
          <bgColor rgb="FF99FF33"/>
        </patternFill>
      </fill>
    </dxf>
    <dxf>
      <font>
        <color theme="0"/>
      </font>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ont>
        <b/>
        <i val="0"/>
        <strike val="0"/>
        <color theme="9" tint="-0.24994659260841701"/>
      </font>
    </dxf>
    <dxf>
      <font>
        <color theme="5" tint="-0.24994659260841701"/>
      </font>
    </dxf>
    <dxf>
      <fill>
        <patternFill>
          <bgColor theme="1" tint="4.9989318521683403E-2"/>
        </patternFill>
      </fill>
    </dxf>
    <dxf>
      <font>
        <b/>
        <i val="0"/>
        <strike val="0"/>
        <color theme="9" tint="-0.24994659260841701"/>
      </font>
    </dxf>
    <dxf>
      <font>
        <color theme="5" tint="-0.24994659260841701"/>
      </font>
    </dxf>
    <dxf>
      <fill>
        <patternFill>
          <bgColor theme="1" tint="4.9989318521683403E-2"/>
        </patternFill>
      </fill>
    </dxf>
    <dxf>
      <font>
        <b/>
        <i val="0"/>
        <strike val="0"/>
        <color theme="9" tint="-0.24994659260841701"/>
      </font>
    </dxf>
    <dxf>
      <font>
        <color theme="5" tint="-0.24994659260841701"/>
      </font>
    </dxf>
    <dxf>
      <fill>
        <patternFill>
          <bgColor theme="1" tint="4.9989318521683403E-2"/>
        </patternFill>
      </fill>
    </dxf>
    <dxf>
      <font>
        <b/>
        <i val="0"/>
        <strike val="0"/>
        <color theme="9" tint="-0.24994659260841701"/>
      </font>
    </dxf>
    <dxf>
      <font>
        <color theme="5" tint="-0.24994659260841701"/>
      </font>
    </dxf>
    <dxf>
      <fill>
        <patternFill>
          <bgColor theme="1" tint="4.9989318521683403E-2"/>
        </patternFill>
      </fill>
    </dxf>
    <dxf>
      <font>
        <color theme="0"/>
      </font>
    </dxf>
    <dxf>
      <fill>
        <patternFill>
          <bgColor theme="1" tint="4.9989318521683403E-2"/>
        </patternFill>
      </fill>
    </dxf>
    <dxf>
      <font>
        <color auto="1"/>
      </font>
      <numFmt numFmtId="164" formatCode="\-"/>
      <fill>
        <patternFill>
          <bgColor theme="7" tint="0.59996337778862885"/>
        </patternFill>
      </fill>
    </dxf>
    <dxf>
      <font>
        <b/>
        <i val="0"/>
        <strike val="0"/>
        <color theme="9" tint="-0.24994659260841701"/>
      </font>
    </dxf>
    <dxf>
      <font>
        <color theme="5" tint="-0.24994659260841701"/>
      </font>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d\-mmm\-yy"/>
      <alignment vertical="center" textRotation="0" indent="0" justifyLastLine="0" shrinkToFit="0" readingOrder="0"/>
    </dxf>
    <dxf>
      <alignment horizontal="justify" vertical="center" textRotation="0" wrapText="1" indent="0" justifyLastLine="0" shrinkToFit="0" readingOrder="0"/>
    </dxf>
    <dxf>
      <alignment horizontal="justify" vertical="center" textRotation="0" wrapText="1" indent="0" justifyLastLine="0" shrinkToFit="0" readingOrder="0"/>
    </dxf>
    <dxf>
      <numFmt numFmtId="13" formatCode="0%"/>
      <alignment vertical="center" textRotation="0" indent="0" justifyLastLine="0" shrinkToFit="0" readingOrder="0"/>
    </dxf>
    <dxf>
      <alignment horizontal="justify"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justify" vertical="center" textRotation="0" wrapText="1" indent="0" justifyLastLine="0" shrinkToFit="0" readingOrder="0"/>
    </dxf>
    <dxf>
      <numFmt numFmtId="0" formatCode="General"/>
      <alignment horizontal="center" vertical="center" textRotation="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justify" vertical="center" textRotation="0" wrapText="1" indent="0" justifyLastLine="0" shrinkToFit="0" readingOrder="0"/>
    </dxf>
    <dxf>
      <alignment vertical="center" textRotation="0" wrapText="1" indent="0" justifyLastLine="0" shrinkToFit="0" readingOrder="0"/>
    </dxf>
    <dxf>
      <alignment vertical="center" textRotation="0" indent="0" justifyLastLine="0" shrinkToFit="0" readingOrder="0"/>
    </dxf>
    <dxf>
      <alignment horizontal="center" vertical="center" textRotation="0" wrapText="1" indent="0" justifyLastLine="0" shrinkToFit="0" readingOrder="0"/>
    </dxf>
    <dxf>
      <font>
        <strike val="0"/>
        <outline val="0"/>
        <shadow val="0"/>
        <u val="none"/>
        <vertAlign val="baseline"/>
        <sz val="12"/>
        <name val="Arial Narrow"/>
        <family val="2"/>
        <scheme val="none"/>
      </font>
      <fill>
        <patternFill patternType="none">
          <fgColor indexed="64"/>
          <bgColor auto="1"/>
        </patternFill>
      </fill>
      <alignment vertical="center" textRotation="0" indent="0" justifyLastLine="0" shrinkToFit="0" readingOrder="0"/>
    </dxf>
    <dxf>
      <font>
        <strike val="0"/>
        <outline val="0"/>
        <shadow val="0"/>
        <u val="none"/>
        <vertAlign val="baseline"/>
        <sz val="12"/>
        <name val="Arial Narrow"/>
        <family val="2"/>
        <scheme val="none"/>
      </font>
      <fill>
        <patternFill patternType="none">
          <fgColor indexed="64"/>
          <bgColor auto="1"/>
        </patternFill>
      </fill>
      <alignment horizontal="justify"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vertAlign val="baseline"/>
        <sz val="10"/>
        <color theme="0"/>
        <name val="Arial Rounded MT Bold"/>
        <family val="2"/>
        <scheme val="none"/>
      </font>
      <fill>
        <patternFill patternType="none">
          <fgColor indexed="64"/>
          <bgColor auto="1"/>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justify"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rgb="FF7F7F7F"/>
        </left>
      </border>
    </dxf>
    <dxf>
      <alignment horizontal="justify" vertical="center" textRotation="0" wrapText="1" indent="0" justifyLastLine="0" shrinkToFit="0" readingOrder="0"/>
    </dxf>
    <dxf>
      <alignment horizontal="general" vertical="center" textRotation="0" wrapText="1" indent="0" justifyLastLine="0" shrinkToFit="0" readingOrder="0"/>
      <border outline="0">
        <left/>
        <right style="thin">
          <color rgb="FF7F7F7F"/>
        </right>
      </border>
    </dxf>
    <dxf>
      <font>
        <strike val="0"/>
        <outline val="0"/>
        <shadow val="0"/>
        <u val="none"/>
        <vertAlign val="baseline"/>
        <sz val="11"/>
        <color auto="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276225</xdr:colOff>
      <xdr:row>3</xdr:row>
      <xdr:rowOff>38100</xdr:rowOff>
    </xdr:from>
    <xdr:to>
      <xdr:col>3</xdr:col>
      <xdr:colOff>495300</xdr:colOff>
      <xdr:row>3</xdr:row>
      <xdr:rowOff>146100</xdr:rowOff>
    </xdr:to>
    <xdr:sp macro="" textlink="">
      <xdr:nvSpPr>
        <xdr:cNvPr id="2" name="Flecha: hacia arriba 1">
          <a:extLst>
            <a:ext uri="{FF2B5EF4-FFF2-40B4-BE49-F238E27FC236}">
              <a16:creationId xmlns:a16="http://schemas.microsoft.com/office/drawing/2014/main" id="{36585149-1DB5-4255-A6D3-7ABB8E3670F2}"/>
            </a:ext>
          </a:extLst>
        </xdr:cNvPr>
        <xdr:cNvSpPr/>
      </xdr:nvSpPr>
      <xdr:spPr>
        <a:xfrm>
          <a:off x="5314950" y="1866900"/>
          <a:ext cx="219075" cy="108000"/>
        </a:xfrm>
        <a:prstGeom prs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304800</xdr:colOff>
      <xdr:row>3</xdr:row>
      <xdr:rowOff>38100</xdr:rowOff>
    </xdr:from>
    <xdr:to>
      <xdr:col>6</xdr:col>
      <xdr:colOff>523875</xdr:colOff>
      <xdr:row>3</xdr:row>
      <xdr:rowOff>146100</xdr:rowOff>
    </xdr:to>
    <xdr:sp macro="" textlink="">
      <xdr:nvSpPr>
        <xdr:cNvPr id="3" name="Flecha: hacia arriba 2">
          <a:extLst>
            <a:ext uri="{FF2B5EF4-FFF2-40B4-BE49-F238E27FC236}">
              <a16:creationId xmlns:a16="http://schemas.microsoft.com/office/drawing/2014/main" id="{459B294B-40AA-4B6C-B4E5-68C2BDE1AA46}"/>
            </a:ext>
          </a:extLst>
        </xdr:cNvPr>
        <xdr:cNvSpPr/>
      </xdr:nvSpPr>
      <xdr:spPr>
        <a:xfrm>
          <a:off x="7810500" y="1866900"/>
          <a:ext cx="219075" cy="108000"/>
        </a:xfrm>
        <a:prstGeom prs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6</xdr:col>
      <xdr:colOff>17146</xdr:colOff>
      <xdr:row>0</xdr:row>
      <xdr:rowOff>66675</xdr:rowOff>
    </xdr:from>
    <xdr:to>
      <xdr:col>8</xdr:col>
      <xdr:colOff>2303145</xdr:colOff>
      <xdr:row>3</xdr:row>
      <xdr:rowOff>26451</xdr:rowOff>
    </xdr:to>
    <xdr:pic>
      <xdr:nvPicPr>
        <xdr:cNvPr id="4" name="Imagen 3">
          <a:extLst>
            <a:ext uri="{FF2B5EF4-FFF2-40B4-BE49-F238E27FC236}">
              <a16:creationId xmlns:a16="http://schemas.microsoft.com/office/drawing/2014/main" id="{9D95B8F7-65DF-4E58-93D2-74AD65579215}"/>
            </a:ext>
          </a:extLst>
        </xdr:cNvPr>
        <xdr:cNvPicPr>
          <a:picLocks noChangeAspect="1"/>
        </xdr:cNvPicPr>
      </xdr:nvPicPr>
      <xdr:blipFill>
        <a:blip xmlns:r="http://schemas.openxmlformats.org/officeDocument/2006/relationships" r:embed="rId1"/>
        <a:stretch>
          <a:fillRect/>
        </a:stretch>
      </xdr:blipFill>
      <xdr:spPr>
        <a:xfrm>
          <a:off x="7522846" y="66675"/>
          <a:ext cx="4667249" cy="1788576"/>
        </a:xfrm>
        <a:prstGeom prst="rect">
          <a:avLst/>
        </a:prstGeom>
      </xdr:spPr>
    </xdr:pic>
    <xdr:clientData/>
  </xdr:twoCellAnchor>
  <xdr:twoCellAnchor editAs="oneCell">
    <xdr:from>
      <xdr:col>2</xdr:col>
      <xdr:colOff>1698871</xdr:colOff>
      <xdr:row>0</xdr:row>
      <xdr:rowOff>66675</xdr:rowOff>
    </xdr:from>
    <xdr:to>
      <xdr:col>5</xdr:col>
      <xdr:colOff>495300</xdr:colOff>
      <xdr:row>3</xdr:row>
      <xdr:rowOff>19050</xdr:rowOff>
    </xdr:to>
    <xdr:pic>
      <xdr:nvPicPr>
        <xdr:cNvPr id="5" name="Imagen 4">
          <a:extLst>
            <a:ext uri="{FF2B5EF4-FFF2-40B4-BE49-F238E27FC236}">
              <a16:creationId xmlns:a16="http://schemas.microsoft.com/office/drawing/2014/main" id="{F4AA2032-4E38-4106-BDFD-55575A57B04C}"/>
            </a:ext>
          </a:extLst>
        </xdr:cNvPr>
        <xdr:cNvPicPr>
          <a:picLocks noChangeAspect="1"/>
        </xdr:cNvPicPr>
      </xdr:nvPicPr>
      <xdr:blipFill>
        <a:blip xmlns:r="http://schemas.openxmlformats.org/officeDocument/2006/relationships" r:embed="rId2"/>
        <a:stretch>
          <a:fillRect/>
        </a:stretch>
      </xdr:blipFill>
      <xdr:spPr>
        <a:xfrm>
          <a:off x="3575296" y="66675"/>
          <a:ext cx="3635129" cy="1781175"/>
        </a:xfrm>
        <a:prstGeom prst="rect">
          <a:avLst/>
        </a:prstGeom>
      </xdr:spPr>
    </xdr:pic>
    <xdr:clientData/>
  </xdr:twoCellAnchor>
  <xdr:twoCellAnchor editAs="oneCell">
    <xdr:from>
      <xdr:col>8</xdr:col>
      <xdr:colOff>2409826</xdr:colOff>
      <xdr:row>0</xdr:row>
      <xdr:rowOff>133350</xdr:rowOff>
    </xdr:from>
    <xdr:to>
      <xdr:col>10</xdr:col>
      <xdr:colOff>457201</xdr:colOff>
      <xdr:row>2</xdr:row>
      <xdr:rowOff>190499</xdr:rowOff>
    </xdr:to>
    <xdr:pic>
      <xdr:nvPicPr>
        <xdr:cNvPr id="6" name="Imagen 5">
          <a:extLst>
            <a:ext uri="{FF2B5EF4-FFF2-40B4-BE49-F238E27FC236}">
              <a16:creationId xmlns:a16="http://schemas.microsoft.com/office/drawing/2014/main" id="{A455B07E-62B2-437C-B612-52254B4C2D5B}"/>
            </a:ext>
          </a:extLst>
        </xdr:cNvPr>
        <xdr:cNvPicPr>
          <a:picLocks noChangeAspect="1"/>
        </xdr:cNvPicPr>
      </xdr:nvPicPr>
      <xdr:blipFill>
        <a:blip xmlns:r="http://schemas.openxmlformats.org/officeDocument/2006/relationships" r:embed="rId3"/>
        <a:stretch>
          <a:fillRect/>
        </a:stretch>
      </xdr:blipFill>
      <xdr:spPr>
        <a:xfrm>
          <a:off x="12296776" y="133350"/>
          <a:ext cx="2324100" cy="1695449"/>
        </a:xfrm>
        <a:prstGeom prst="rect">
          <a:avLst/>
        </a:prstGeom>
        <a:ln>
          <a:solidFill>
            <a:schemeClr val="accent6">
              <a:lumMod val="75000"/>
            </a:schemeClr>
          </a:solidFill>
        </a:ln>
      </xdr:spPr>
    </xdr:pic>
    <xdr:clientData/>
  </xdr:twoCellAnchor>
  <xdr:twoCellAnchor>
    <xdr:from>
      <xdr:col>9</xdr:col>
      <xdr:colOff>342900</xdr:colOff>
      <xdr:row>3</xdr:row>
      <xdr:rowOff>0</xdr:rowOff>
    </xdr:from>
    <xdr:to>
      <xdr:col>9</xdr:col>
      <xdr:colOff>561975</xdr:colOff>
      <xdr:row>3</xdr:row>
      <xdr:rowOff>108000</xdr:rowOff>
    </xdr:to>
    <xdr:sp macro="" textlink="">
      <xdr:nvSpPr>
        <xdr:cNvPr id="7" name="Flecha: hacia arriba 6">
          <a:extLst>
            <a:ext uri="{FF2B5EF4-FFF2-40B4-BE49-F238E27FC236}">
              <a16:creationId xmlns:a16="http://schemas.microsoft.com/office/drawing/2014/main" id="{EB683708-DE43-4B99-BC08-C8168B0A1C42}"/>
            </a:ext>
          </a:extLst>
        </xdr:cNvPr>
        <xdr:cNvSpPr/>
      </xdr:nvSpPr>
      <xdr:spPr>
        <a:xfrm>
          <a:off x="13496925" y="1828800"/>
          <a:ext cx="219075" cy="108000"/>
        </a:xfrm>
        <a:prstGeom prs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10</xdr:col>
      <xdr:colOff>772463</xdr:colOff>
      <xdr:row>1</xdr:row>
      <xdr:rowOff>123825</xdr:rowOff>
    </xdr:from>
    <xdr:to>
      <xdr:col>13</xdr:col>
      <xdr:colOff>464820</xdr:colOff>
      <xdr:row>2</xdr:row>
      <xdr:rowOff>85968</xdr:rowOff>
    </xdr:to>
    <xdr:pic>
      <xdr:nvPicPr>
        <xdr:cNvPr id="8" name="Imagen 7">
          <a:extLst>
            <a:ext uri="{FF2B5EF4-FFF2-40B4-BE49-F238E27FC236}">
              <a16:creationId xmlns:a16="http://schemas.microsoft.com/office/drawing/2014/main" id="{8F2A9B4E-15A2-49BD-9769-051CF9485A8B}"/>
            </a:ext>
          </a:extLst>
        </xdr:cNvPr>
        <xdr:cNvPicPr>
          <a:picLocks noChangeAspect="1"/>
        </xdr:cNvPicPr>
      </xdr:nvPicPr>
      <xdr:blipFill>
        <a:blip xmlns:r="http://schemas.openxmlformats.org/officeDocument/2006/relationships" r:embed="rId4"/>
        <a:stretch>
          <a:fillRect/>
        </a:stretch>
      </xdr:blipFill>
      <xdr:spPr>
        <a:xfrm>
          <a:off x="14936138" y="361950"/>
          <a:ext cx="4150057" cy="1362318"/>
        </a:xfrm>
        <a:prstGeom prst="rect">
          <a:avLst/>
        </a:prstGeom>
        <a:ln>
          <a:solidFill>
            <a:schemeClr val="tx1">
              <a:lumMod val="50000"/>
              <a:lumOff val="50000"/>
            </a:schemeClr>
          </a:solidFill>
        </a:ln>
      </xdr:spPr>
    </xdr:pic>
    <xdr:clientData/>
  </xdr:twoCellAnchor>
  <xdr:twoCellAnchor>
    <xdr:from>
      <xdr:col>11</xdr:col>
      <xdr:colOff>714375</xdr:colOff>
      <xdr:row>2</xdr:row>
      <xdr:rowOff>180975</xdr:rowOff>
    </xdr:from>
    <xdr:to>
      <xdr:col>11</xdr:col>
      <xdr:colOff>933450</xdr:colOff>
      <xdr:row>3</xdr:row>
      <xdr:rowOff>98475</xdr:rowOff>
    </xdr:to>
    <xdr:sp macro="" textlink="">
      <xdr:nvSpPr>
        <xdr:cNvPr id="9" name="Flecha: hacia arriba 8">
          <a:extLst>
            <a:ext uri="{FF2B5EF4-FFF2-40B4-BE49-F238E27FC236}">
              <a16:creationId xmlns:a16="http://schemas.microsoft.com/office/drawing/2014/main" id="{A626E228-7E94-4967-963C-FF2495433021}"/>
            </a:ext>
          </a:extLst>
        </xdr:cNvPr>
        <xdr:cNvSpPr/>
      </xdr:nvSpPr>
      <xdr:spPr>
        <a:xfrm>
          <a:off x="15801975" y="1819275"/>
          <a:ext cx="219075" cy="108000"/>
        </a:xfrm>
        <a:prstGeom prs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tinezm\Downloads\Matriz%20de%20Riesgos%20de%20Corrupcion%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velasquezc\AppData\Local\Microsoft\Windows\INetCache\Content.Outlook\KZH8BCCA\Identificaci&#243;n%20de%20riesgos%20de%20corrupci&#243;n%202023%20I.G.Corregi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velasquezc\AppData\Local\Microsoft\Windows\INetCache\Content.Outlook\KZH8BCCA\riesgos%20de%20corrupci&#243;n%202023%20O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CORRUPCIÓN 2023"/>
      <sheetName val="Zona"/>
      <sheetName val="datos"/>
      <sheetName val="Matriz de Riesgos de Corrupcion"/>
    </sheetNames>
    <sheetDataSet>
      <sheetData sheetId="0"/>
      <sheetData sheetId="1">
        <row r="3">
          <cell r="D3">
            <v>2.2000000000000002</v>
          </cell>
          <cell r="E3" t="str">
            <v>Baja</v>
          </cell>
        </row>
        <row r="4">
          <cell r="D4">
            <v>2.4</v>
          </cell>
          <cell r="E4" t="str">
            <v>Baja</v>
          </cell>
        </row>
        <row r="5">
          <cell r="D5">
            <v>2.6</v>
          </cell>
          <cell r="E5" t="str">
            <v>Moderada</v>
          </cell>
        </row>
        <row r="6">
          <cell r="D6">
            <v>2.8</v>
          </cell>
          <cell r="E6" t="str">
            <v>Alta</v>
          </cell>
        </row>
        <row r="7">
          <cell r="D7">
            <v>3</v>
          </cell>
          <cell r="E7" t="str">
            <v>Extrema</v>
          </cell>
        </row>
        <row r="8">
          <cell r="D8">
            <v>4.2</v>
          </cell>
          <cell r="E8" t="str">
            <v>Baja</v>
          </cell>
        </row>
        <row r="9">
          <cell r="D9">
            <v>4.4000000000000004</v>
          </cell>
          <cell r="E9" t="str">
            <v>Baja</v>
          </cell>
        </row>
        <row r="10">
          <cell r="D10">
            <v>4.5999999999999996</v>
          </cell>
          <cell r="E10" t="str">
            <v>Moderada</v>
          </cell>
        </row>
        <row r="11">
          <cell r="D11">
            <v>4.8</v>
          </cell>
          <cell r="E11" t="str">
            <v>Alta</v>
          </cell>
        </row>
        <row r="12">
          <cell r="D12">
            <v>5</v>
          </cell>
          <cell r="E12" t="str">
            <v>Extrema</v>
          </cell>
        </row>
        <row r="13">
          <cell r="D13">
            <v>6.2</v>
          </cell>
          <cell r="E13" t="str">
            <v>Baja</v>
          </cell>
        </row>
        <row r="14">
          <cell r="D14">
            <v>6.4</v>
          </cell>
          <cell r="E14" t="str">
            <v>Moderada</v>
          </cell>
        </row>
        <row r="15">
          <cell r="D15">
            <v>6.6</v>
          </cell>
          <cell r="E15" t="str">
            <v>Moderada</v>
          </cell>
        </row>
        <row r="16">
          <cell r="D16">
            <v>6.8</v>
          </cell>
          <cell r="E16" t="str">
            <v>Alta</v>
          </cell>
        </row>
        <row r="17">
          <cell r="D17">
            <v>7</v>
          </cell>
          <cell r="E17" t="str">
            <v>Extrema</v>
          </cell>
        </row>
        <row r="18">
          <cell r="D18">
            <v>8.1999999999999993</v>
          </cell>
          <cell r="E18" t="str">
            <v>Moderada</v>
          </cell>
        </row>
        <row r="19">
          <cell r="D19">
            <v>8.4</v>
          </cell>
          <cell r="E19" t="str">
            <v>Alta</v>
          </cell>
        </row>
        <row r="20">
          <cell r="D20">
            <v>8.6</v>
          </cell>
          <cell r="E20" t="str">
            <v>Alta</v>
          </cell>
        </row>
        <row r="21">
          <cell r="D21">
            <v>8.8000000000000007</v>
          </cell>
          <cell r="E21" t="str">
            <v>Alta</v>
          </cell>
        </row>
        <row r="22">
          <cell r="D22">
            <v>9</v>
          </cell>
          <cell r="E22" t="str">
            <v>Extrema</v>
          </cell>
        </row>
        <row r="23">
          <cell r="D23">
            <v>10.199999999999999</v>
          </cell>
          <cell r="E23" t="str">
            <v>Alta</v>
          </cell>
        </row>
        <row r="24">
          <cell r="D24">
            <v>10.4</v>
          </cell>
          <cell r="E24" t="str">
            <v>Alta</v>
          </cell>
        </row>
        <row r="25">
          <cell r="D25">
            <v>10.6</v>
          </cell>
          <cell r="E25" t="str">
            <v>Alta</v>
          </cell>
        </row>
        <row r="26">
          <cell r="D26">
            <v>10.8</v>
          </cell>
          <cell r="E26" t="str">
            <v>Alta</v>
          </cell>
        </row>
        <row r="27">
          <cell r="D27">
            <v>11</v>
          </cell>
          <cell r="E27" t="str">
            <v>Extrema</v>
          </cell>
        </row>
      </sheetData>
      <sheetData sheetId="2">
        <row r="3">
          <cell r="D3" t="str">
            <v>Muy alta</v>
          </cell>
          <cell r="E3" t="str">
            <v>La actividad que conlleva el riesgo se ejecuta más de 5000 veces al año</v>
          </cell>
          <cell r="F3">
            <v>1</v>
          </cell>
          <cell r="H3" t="str">
            <v>Moderado</v>
          </cell>
          <cell r="I3" t="str">
            <v>Entre 50 y 100 SMLMV</v>
          </cell>
          <cell r="J3" t="str">
            <v>El riesgo afecta la imagen de la entidad con algunos usuarios de relevancia frente al logro de los objetivos</v>
          </cell>
          <cell r="K3">
            <v>0.6</v>
          </cell>
        </row>
        <row r="4">
          <cell r="D4" t="str">
            <v>Alta</v>
          </cell>
          <cell r="E4" t="str">
            <v>La actividad que conlleva el riesgo se ejecuta mínimo 500 veces al año y máximo 5000 veces por año</v>
          </cell>
          <cell r="F4">
            <v>0.8</v>
          </cell>
          <cell r="H4" t="str">
            <v>Mayor</v>
          </cell>
          <cell r="I4" t="str">
            <v>Entre 100 y 500 SMLMV</v>
          </cell>
          <cell r="J4" t="str">
            <v>El riesgo afecta la imagen de la entidad con efecto publicitario sostenido a nivel de sector administrativo, nivel depratamental o municipal</v>
          </cell>
          <cell r="K4">
            <v>0.8</v>
          </cell>
        </row>
        <row r="5">
          <cell r="D5" t="str">
            <v>Media</v>
          </cell>
          <cell r="E5" t="str">
            <v>La actividad que conlleva el riesgo se ejecuta de 24 a 500 veces por año</v>
          </cell>
          <cell r="F5">
            <v>0.6</v>
          </cell>
          <cell r="H5" t="str">
            <v>Catastrófico</v>
          </cell>
          <cell r="I5" t="str">
            <v>Mayor a 500 SMLMV</v>
          </cell>
          <cell r="J5" t="str">
            <v>El riesgo afecta la imagen de a entidad a nivel nacional, con efecto publicitario sostenido a nivel país</v>
          </cell>
          <cell r="K5">
            <v>1</v>
          </cell>
        </row>
        <row r="6">
          <cell r="D6" t="str">
            <v>Baja</v>
          </cell>
          <cell r="E6" t="str">
            <v>La actividad que conlleva el riesgo se ejecuta de 3 a 24 veces por año</v>
          </cell>
          <cell r="F6">
            <v>0.4</v>
          </cell>
        </row>
        <row r="7">
          <cell r="D7" t="str">
            <v>Muy Baja</v>
          </cell>
          <cell r="E7" t="str">
            <v>La actividad que conlleva el riesgo se ejecuta comomáximo 2 veces por año</v>
          </cell>
          <cell r="F7">
            <v>0.2</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corrup 2022 y propu 2023"/>
      <sheetName val="RIESGOS CORRUPCIÓN 2023"/>
      <sheetName val="Calificación del control"/>
      <sheetName val="Zona"/>
      <sheetName val="dat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corrup 2022 y propu 2023"/>
      <sheetName val="RIESGOS CORRUPCIÓN 2023"/>
      <sheetName val="Calificación del control"/>
      <sheetName val="Zona"/>
      <sheetName val="datos"/>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BEA7AD-33F8-4EB1-BBC7-193758D98126}" name="Tabla1" displayName="Tabla1" ref="B4:J28" totalsRowShown="0" headerRowDxfId="96" dataDxfId="95">
  <tableColumns count="9">
    <tableColumn id="1" xr3:uid="{6EDC4487-510F-4490-9200-691FE50BA2F1}" name="ID" dataDxfId="94"/>
    <tableColumn id="2" xr3:uid="{C21D39CD-93B9-4F5C-AA72-E33BC4264181}" name="PROCESO" dataDxfId="93"/>
    <tableColumn id="3" xr3:uid="{BAEF5BCD-2607-41DE-8291-E69E57D50EAF}" name="RIESGO DE CORRUPCIÓN 2023" dataDxfId="92" dataCellStyle="Entrada">
      <calculatedColumnFormula>IF(Tabla1[PROCESO]=0," ",VLOOKUP(Tabla1[PROCESO],Tabla2[],2,0))</calculatedColumnFormula>
    </tableColumn>
    <tableColumn id="4" xr3:uid="{39A0515C-2B5A-4C2B-8BDA-64972C4280CA}" name="PROPUESTA RIESGO CORRUPCIÓN 2024" dataDxfId="91">
      <calculatedColumnFormula>IF(Tabla1[PROCESO]=0," ",VLOOKUP(Tabla1[PROCESO],Tabla2[#All],3,0))</calculatedColumnFormula>
    </tableColumn>
    <tableColumn id="5" xr3:uid="{ACD22454-C03A-4F66-944C-A16358FBCF6F}" name="SE ACEPTA LA PROPUESTA" dataDxfId="90"/>
    <tableColumn id="6" xr3:uid="{82A33AFB-1E99-43CA-AADE-AF89060A12F9}" name="RIESGO 2024" dataDxfId="89">
      <calculatedColumnFormula>IF(Tabla1[SE ACEPTA LA PROPUESTA]="SI",Tabla1[PROPUESTA RIESGO CORRUPCIÓN 2024]," ")</calculatedColumnFormula>
    </tableColumn>
    <tableColumn id="7" xr3:uid="{E8AD8CE9-811C-4C56-B985-CE735FC82C3C}" name="RIESGO PROPUESTO POR EL PROCESO" dataDxfId="88"/>
    <tableColumn id="9" xr3:uid="{A54F11E9-E3A6-424A-AEAE-C0D4C6FC8852}" name="CAUSA" dataDxfId="87"/>
    <tableColumn id="10" xr3:uid="{5D900E4A-48F4-4880-86C5-5CFFD64DFA0D}" name="CONTROL" dataDxfId="86"/>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F9CFD3-DFF3-40D0-9416-A1DEA161C6CC}" name="Tabla2" displayName="Tabla2" ref="B2:D24" totalsRowShown="0" headerRowDxfId="85" dataDxfId="83" headerRowBorderDxfId="84" tableBorderDxfId="82" totalsRowBorderDxfId="81">
  <autoFilter ref="B2:D24" xr:uid="{88384CFE-B46E-4FAF-BF57-CB1C513FDF4C}"/>
  <tableColumns count="3">
    <tableColumn id="1" xr3:uid="{5DF843FA-C9CD-4E72-B47E-AA677ABDB669}" name="PROCESO" dataDxfId="80"/>
    <tableColumn id="2" xr3:uid="{76C9BBF0-2E00-4426-8F5D-B47330A83566}" name="Riesgos de corrupción 2023" dataDxfId="79"/>
    <tableColumn id="3" xr3:uid="{FB7083CB-CA79-4543-A4FC-5596F6ED4D1E}" name="Propuesta riesgos corrupción 2024" dataDxfId="78"/>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0C535C2-3B8E-4B4E-956C-79E88EF1C828}" name="Tabla157" displayName="Tabla157" ref="C3:I21" totalsRowShown="0" headerRowDxfId="60" dataDxfId="52">
  <tableColumns count="7">
    <tableColumn id="1" xr3:uid="{8698B4EC-BF53-4CD2-A677-BF9D2AC7FD84}" name="ID" dataDxfId="59"/>
    <tableColumn id="2" xr3:uid="{020631F7-46B7-48E9-B90E-A065E279D462}" name="PROCESO" dataDxfId="58"/>
    <tableColumn id="3" xr3:uid="{86AF6575-E5AE-4125-BF38-CB632A7F47A3}" name="PROPUESTA RIESGO CORRUPCIÓN 2024" dataDxfId="57" dataCellStyle="Entrada">
      <calculatedColumnFormula>IF(Tabla157[PROCESO]=0," ",VLOOKUP(Tabla157[PROCESO],Tabla2[],2,0))</calculatedColumnFormula>
    </tableColumn>
    <tableColumn id="6" xr3:uid="{6CFD011F-D43A-4157-9158-DE3223A84378}" name="CAUSA" dataDxfId="56">
      <calculatedColumnFormula>IF(#REF!="SI",#REF!," ")</calculatedColumnFormula>
    </tableColumn>
    <tableColumn id="9" xr3:uid="{4126C8FB-37F9-415C-A39A-60BCB63D38EE}" name="TIPO DE CONTROL" dataDxfId="55"/>
    <tableColumn id="4" xr3:uid="{B2D4A6BD-9390-46AF-8C5A-3B4793B8AD45}" name="Nombre del Control" dataDxfId="54"/>
    <tableColumn id="10" xr3:uid="{BE783C12-B814-4736-8E3D-5A7B75C7FB4E}" name="CONTROL" dataDxfId="53"/>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0763F4B-0E34-41FA-8DDE-269C4709492E}" name="Tabla26" displayName="Tabla26" ref="B5:P8" totalsRowShown="0" headerRowDxfId="77" dataDxfId="76">
  <tableColumns count="15">
    <tableColumn id="1" xr3:uid="{4EA4EAB0-D81D-456B-98BD-6618C1806F4C}" name="Gestion adquisiciones" dataDxfId="75"/>
    <tableColumn id="2" xr3:uid="{7D0F228C-0A9D-4D4A-8A28-39B5CAC0D2A8}" name="RIESGO CORRUPCIÓN" dataDxfId="74"/>
    <tableColumn id="4" xr3:uid="{474337D3-01C8-4E9D-A3CB-DABB018C6DAD}" name="Probabilidad Inherente" dataDxfId="73"/>
    <tableColumn id="10" xr3:uid="{69A00BE8-FBA4-4FD9-8909-F7BF555BD409}" name="Peso probabilidad" dataDxfId="72" dataCellStyle="Porcentaje">
      <calculatedColumnFormula>IF(Tabla26[[#This Row],[Probabilidad Inherente]]=0," ",VLOOKUP(Tabla26[[#This Row],[Probabilidad Inherente]],[1]datos!D3:$F$7,3,FALSE))</calculatedColumnFormula>
    </tableColumn>
    <tableColumn id="5" xr3:uid="{1179C994-C5AC-40BF-A0DB-41363580D864}" name="Impacto Inherente" dataDxfId="71"/>
    <tableColumn id="14" xr3:uid="{2B7D56AE-7228-4111-B40E-50DEE88FC370}" name="Peso impacto" dataDxfId="70" dataCellStyle="Porcentaje">
      <calculatedColumnFormula>IF(Tabla26[[#This Row],[Impacto Inherente]]=0," ",VLOOKUP(Tabla26[[#This Row],[Impacto Inherente]],[1]datos!H3:K5,4,FALSE))</calculatedColumnFormula>
    </tableColumn>
    <tableColumn id="7" xr3:uid="{2E7C0AFF-845B-48BC-B0EF-EDF86D1ED0CE}" name="Zona de ubicación" dataDxfId="69">
      <calculatedColumnFormula>IF(Tabla26[[#This Row],[Probabilidad Inherente]]=0," ",VLOOKUP(Tabla26[[#This Row],[Peso probabilidad]]*10+Tabla26[[#This Row],[Peso impacto]],[1]Zona!$D$3:$E$27,2,0))</calculatedColumnFormula>
    </tableColumn>
    <tableColumn id="3" xr3:uid="{72CD4099-39B0-4E4C-B8AA-0773E070041A}" name="CAUSA PRINCIPAL" dataDxfId="68"/>
    <tableColumn id="11" xr3:uid="{95E6926D-758F-41F2-B46D-6E61F6DE22BA}" name="Consecutivo control" dataDxfId="67"/>
    <tableColumn id="8" xr3:uid="{5B5EE641-EAC9-4E79-A7CC-516EC1E200FC}" name="Tipo de control" dataDxfId="66"/>
    <tableColumn id="6" xr3:uid="{42F1C9D5-400D-4642-95F0-3E4E4CEDBE14}" name="DESCRIPCIÓN DEL CONTROL" dataDxfId="65"/>
    <tableColumn id="9" xr3:uid="{FC92D496-5BA6-404B-B686-A373980F3DD4}" name="Evaluación del control" dataDxfId="64">
      <calculatedColumnFormula>IF(#REF!=0," ",#REF!)</calculatedColumnFormula>
    </tableColumn>
    <tableColumn id="12" xr3:uid="{0E24AF82-BDE4-4472-955B-4EBF90B99C71}" name="Actividad de tratamiento" dataDxfId="63"/>
    <tableColumn id="13" xr3:uid="{61DA923A-C29A-430D-94DB-0EAB31810E2F}" name="Responsable ejecución de acción" dataDxfId="62"/>
    <tableColumn id="15" xr3:uid="{B6E7BAEA-C927-44F9-BFD8-F1F43EA9BDC5}" name="Fecha de Implementación" dataDxfId="61"/>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0C17-FC4F-418F-BBD5-839CDE0F7B0B}">
  <dimension ref="B2:J28"/>
  <sheetViews>
    <sheetView showGridLines="0" zoomScale="87" zoomScaleNormal="87" workbookViewId="0">
      <selection activeCell="J6" sqref="J6"/>
    </sheetView>
  </sheetViews>
  <sheetFormatPr baseColWidth="10" defaultRowHeight="15" x14ac:dyDescent="0.25"/>
  <cols>
    <col min="1" max="1" width="3.28515625" customWidth="1"/>
    <col min="2" max="2" width="6.7109375" style="13" customWidth="1"/>
    <col min="3" max="3" width="24.7109375" customWidth="1"/>
    <col min="4" max="4" width="43.5703125" customWidth="1"/>
    <col min="5" max="5" width="43.140625" customWidth="1"/>
    <col min="6" max="6" width="13.5703125" customWidth="1"/>
    <col min="7" max="7" width="37.28515625" customWidth="1"/>
    <col min="8" max="8" width="36.140625" customWidth="1"/>
    <col min="9" max="9" width="31.85546875" customWidth="1"/>
    <col min="10" max="10" width="39.7109375" customWidth="1"/>
  </cols>
  <sheetData>
    <row r="2" spans="2:10" ht="48.75" customHeight="1" x14ac:dyDescent="0.25">
      <c r="B2" s="63" t="s">
        <v>30</v>
      </c>
      <c r="C2" s="63"/>
      <c r="D2" s="63"/>
      <c r="E2" s="63"/>
      <c r="F2" s="63"/>
      <c r="G2" s="63"/>
      <c r="H2" s="63"/>
      <c r="I2" s="63"/>
      <c r="J2" s="63"/>
    </row>
    <row r="4" spans="2:10" s="2" customFormat="1" ht="45" customHeight="1" x14ac:dyDescent="0.25">
      <c r="B4" s="2" t="s">
        <v>0</v>
      </c>
      <c r="C4" s="2" t="s">
        <v>1</v>
      </c>
      <c r="D4" s="3" t="s">
        <v>31</v>
      </c>
      <c r="E4" s="2" t="s">
        <v>32</v>
      </c>
      <c r="F4" s="2" t="s">
        <v>2</v>
      </c>
      <c r="G4" s="2" t="s">
        <v>34</v>
      </c>
      <c r="H4" s="2" t="s">
        <v>20</v>
      </c>
      <c r="I4" s="16" t="s">
        <v>21</v>
      </c>
      <c r="J4" s="16" t="s">
        <v>22</v>
      </c>
    </row>
    <row r="5" spans="2:10" s="1" customFormat="1" ht="108" customHeight="1" x14ac:dyDescent="0.25">
      <c r="B5" s="26">
        <v>1</v>
      </c>
      <c r="C5" s="1" t="s">
        <v>6</v>
      </c>
      <c r="D5" s="25">
        <f>IF(Tabla1[PROCESO]=0," ",VLOOKUP(Tabla1[PROCESO],Tabla2[],2,0))</f>
        <v>0</v>
      </c>
      <c r="E5" s="36" t="str">
        <f>IF(Tabla1[PROCESO]=0," ",VLOOKUP(Tabla1[PROCESO],Tabla2[#All],3,0))</f>
        <v>Posibilidad de solicitar o recibir dádivas para la adjudicación, celebración o liquidación de contratos en la  compra de bienes y servicios requeridos por la INC, en beneficio propio o de un tercero</v>
      </c>
      <c r="F5" s="15" t="s">
        <v>50</v>
      </c>
      <c r="G5" s="14" t="str">
        <f>IF(Tabla1[SE ACEPTA LA PROPUESTA]="SI",Tabla1[PROPUESTA RIESGO CORRUPCIÓN 2024]," ")</f>
        <v>Posibilidad de solicitar o recibir dádivas para la adjudicación, celebración o liquidación de contratos en la  compra de bienes y servicios requeridos por la INC, en beneficio propio o de un tercero</v>
      </c>
      <c r="I5" s="1" t="s">
        <v>54</v>
      </c>
    </row>
    <row r="6" spans="2:10" ht="146.25" customHeight="1" x14ac:dyDescent="0.25">
      <c r="B6" s="26">
        <v>2</v>
      </c>
      <c r="C6" s="32" t="s">
        <v>6</v>
      </c>
      <c r="D6" s="34">
        <f>IF(Tabla1[PROCESO]=0," ",VLOOKUP(Tabla1[PROCESO],Tabla2[],2,0))</f>
        <v>0</v>
      </c>
      <c r="E6" s="33"/>
      <c r="F6" s="35"/>
      <c r="G6" s="36" t="str">
        <f>IF(Tabla1[SE ACEPTA LA PROPUESTA]="SI",Tabla1[PROPUESTA RIESGO CORRUPCIÓN 2024]," ")</f>
        <v xml:space="preserve"> </v>
      </c>
      <c r="H6" s="36" t="s">
        <v>51</v>
      </c>
      <c r="I6" s="36" t="s">
        <v>55</v>
      </c>
      <c r="J6" s="36" t="s">
        <v>56</v>
      </c>
    </row>
    <row r="7" spans="2:10" ht="131.25" customHeight="1" x14ac:dyDescent="0.25">
      <c r="B7" s="26">
        <v>3</v>
      </c>
      <c r="C7" s="32" t="s">
        <v>6</v>
      </c>
      <c r="D7" s="34">
        <f>IF(Tabla1[PROCESO]=0," ",VLOOKUP(Tabla1[PROCESO],Tabla2[],2,0))</f>
        <v>0</v>
      </c>
      <c r="E7" s="33"/>
      <c r="F7" s="35"/>
      <c r="G7" s="36" t="str">
        <f>IF(Tabla1[SE ACEPTA LA PROPUESTA]="SI",Tabla1[PROPUESTA RIESGO CORRUPCIÓN 2024]," ")</f>
        <v xml:space="preserve"> </v>
      </c>
      <c r="H7" s="36" t="s">
        <v>52</v>
      </c>
      <c r="I7" s="36" t="s">
        <v>57</v>
      </c>
      <c r="J7" s="36" t="s">
        <v>58</v>
      </c>
    </row>
    <row r="8" spans="2:10" ht="93.75" customHeight="1" x14ac:dyDescent="0.25">
      <c r="B8" s="26">
        <v>4</v>
      </c>
      <c r="C8" s="32" t="s">
        <v>6</v>
      </c>
      <c r="D8" s="34">
        <f>IF(Tabla1[PROCESO]=0," ",VLOOKUP(Tabla1[PROCESO],Tabla2[],2,0))</f>
        <v>0</v>
      </c>
      <c r="E8" s="33"/>
      <c r="F8" s="35"/>
      <c r="G8" s="36" t="str">
        <f>IF(Tabla1[SE ACEPTA LA PROPUESTA]="SI",Tabla1[PROPUESTA RIESGO CORRUPCIÓN 2024]," ")</f>
        <v xml:space="preserve"> </v>
      </c>
      <c r="H8" s="36" t="s">
        <v>53</v>
      </c>
      <c r="I8" s="36" t="s">
        <v>59</v>
      </c>
      <c r="J8" s="36" t="s">
        <v>60</v>
      </c>
    </row>
    <row r="9" spans="2:10" ht="108.75" customHeight="1" x14ac:dyDescent="0.25">
      <c r="B9" s="26">
        <v>5</v>
      </c>
      <c r="C9" s="1" t="s">
        <v>13</v>
      </c>
      <c r="D9" s="34">
        <f>IF(Tabla1[PROCESO]=0," ",VLOOKUP(Tabla1[PROCESO],Tabla2[],2,0))</f>
        <v>0</v>
      </c>
      <c r="E9" s="36" t="str">
        <f>IF(Tabla1[PROCESO]=0," ",VLOOKUP(Tabla1[PROCESO],Tabla2[#All],3,0))</f>
        <v>Posibilidad de solicitar o recibir dádivas por la elaboración y/o entrega de productos o servicios a proveedores externos sin realizar los procesos de contratación, con el fin de obtener un beneficio propio o de un tercero</v>
      </c>
      <c r="F9" s="15" t="s">
        <v>50</v>
      </c>
      <c r="G9" s="14" t="str">
        <f>IF(Tabla1[SE ACEPTA LA PROPUESTA]="SI",Tabla1[PROPUESTA RIESGO CORRUPCIÓN 2024]," ")</f>
        <v>Posibilidad de solicitar o recibir dádivas por la elaboración y/o entrega de productos o servicios a proveedores externos sin realizar los procesos de contratación, con el fin de obtener un beneficio propio o de un tercero</v>
      </c>
      <c r="H9" s="1"/>
      <c r="I9" s="36"/>
      <c r="J9" s="36"/>
    </row>
    <row r="10" spans="2:10" ht="150" x14ac:dyDescent="0.25">
      <c r="B10" s="26">
        <v>6</v>
      </c>
      <c r="C10" s="1" t="s">
        <v>13</v>
      </c>
      <c r="D10" s="34">
        <f>IF(Tabla1[PROCESO]=0," ",VLOOKUP(Tabla1[PROCESO],Tabla2[],2,0))</f>
        <v>0</v>
      </c>
      <c r="E10" s="36" t="str">
        <f>IF(Tabla1[PROCESO]=0," ",VLOOKUP(Tabla1[PROCESO],Tabla2[#All],3,0))</f>
        <v>Posibilidad de solicitar o recibir dádivas por la elaboración y/o entrega de productos o servicios a proveedores externos sin realizar los procesos de contratación, con el fin de obtener un beneficio propio o de un tercero</v>
      </c>
      <c r="F10" s="15" t="s">
        <v>61</v>
      </c>
      <c r="G10" s="14" t="str">
        <f>IF(Tabla1[SE ACEPTA LA PROPUESTA]="SI",Tabla1[PROPUESTA RIESGO CORRUPCIÓN 2024]," ")</f>
        <v xml:space="preserve"> </v>
      </c>
      <c r="H10" s="36" t="s">
        <v>62</v>
      </c>
      <c r="I10" s="36" t="s">
        <v>63</v>
      </c>
      <c r="J10" s="36" t="s">
        <v>64</v>
      </c>
    </row>
    <row r="11" spans="2:10" ht="143.25" customHeight="1" x14ac:dyDescent="0.25">
      <c r="B11" s="26">
        <v>7</v>
      </c>
      <c r="C11" s="1" t="s">
        <v>36</v>
      </c>
      <c r="D11" s="34">
        <f>IF(Tabla1[PROCESO]=0," ",VLOOKUP(Tabla1[PROCESO],Tabla2[],2,0))</f>
        <v>0</v>
      </c>
      <c r="E11" s="36" t="str">
        <f>IF(Tabla1[PROCESO]=0," ",VLOOKUP(Tabla1[PROCESO],Tabla2[#All],3,0))</f>
        <v>Posibilidad de mantener las máquinas y/o equipos no disponibles o en funcionamiento  para atender las necesidades de producción, para generar mantenimiento con proveedores externos, con el fin de obtener un beneficio propio o particular</v>
      </c>
      <c r="F11" s="15" t="s">
        <v>50</v>
      </c>
      <c r="G11" s="14" t="str">
        <f>IF(Tabla1[SE ACEPTA LA PROPUESTA]="SI",Tabla1[PROPUESTA RIESGO CORRUPCIÓN 2024]," ")</f>
        <v>Posibilidad de mantener las máquinas y/o equipos no disponibles o en funcionamiento  para atender las necesidades de producción, para generar mantenimiento con proveedores externos, con el fin de obtener un beneficio propio o particular</v>
      </c>
      <c r="H11" s="1"/>
      <c r="I11" s="36" t="s">
        <v>65</v>
      </c>
      <c r="J11" s="36" t="s">
        <v>66</v>
      </c>
    </row>
    <row r="12" spans="2:10" ht="100.5" customHeight="1" x14ac:dyDescent="0.25">
      <c r="B12" s="26">
        <v>8</v>
      </c>
      <c r="C12" s="1" t="s">
        <v>18</v>
      </c>
      <c r="D12" s="34">
        <f>IF(Tabla1[PROCESO]=0," ",VLOOKUP(Tabla1[PROCESO],Tabla2[],2,0))</f>
        <v>0</v>
      </c>
      <c r="E12" s="36" t="str">
        <f>IF(Tabla1[PROCESO]=0," ",VLOOKUP(Tabla1[PROCESO],Tabla2[#All],3,0))</f>
        <v xml:space="preserve">Posibilidad de solicitar y/o recibir dádivas para tomar decisiones en un proceso disciplinario a favor de un tercero o en beneficio particular. </v>
      </c>
      <c r="F12" s="15" t="s">
        <v>50</v>
      </c>
      <c r="G12" s="14" t="str">
        <f>IF(Tabla1[SE ACEPTA LA PROPUESTA]="SI",Tabla1[PROPUESTA RIESGO CORRUPCIÓN 2024]," ")</f>
        <v xml:space="preserve">Posibilidad de solicitar y/o recibir dádivas para tomar decisiones en un proceso disciplinario a favor de un tercero o en beneficio particular. </v>
      </c>
      <c r="H12" s="36"/>
      <c r="I12" s="36" t="s">
        <v>67</v>
      </c>
      <c r="J12" s="36" t="s">
        <v>68</v>
      </c>
    </row>
    <row r="13" spans="2:10" ht="180" x14ac:dyDescent="0.25">
      <c r="B13" s="26">
        <v>9</v>
      </c>
      <c r="C13" s="32" t="s">
        <v>18</v>
      </c>
      <c r="D13" s="34">
        <f>IF(Tabla1[PROCESO]=0," ",VLOOKUP(Tabla1[PROCESO],Tabla2[],2,0))</f>
        <v>0</v>
      </c>
      <c r="E13" s="33" t="str">
        <f>IF(Tabla1[PROCESO]=0," ",VLOOKUP(Tabla1[PROCESO],Tabla2[#All],3,0))</f>
        <v xml:space="preserve">Posibilidad de solicitar y/o recibir dádivas para tomar decisiones en un proceso disciplinario a favor de un tercero o en beneficio particular. </v>
      </c>
      <c r="F13" s="15" t="s">
        <v>61</v>
      </c>
      <c r="G13" s="14" t="str">
        <f>IF(Tabla1[SE ACEPTA LA PROPUESTA]="SI",Tabla1[PROPUESTA RIESGO CORRUPCIÓN 2024]," ")</f>
        <v xml:space="preserve"> </v>
      </c>
      <c r="H13" s="36" t="s">
        <v>69</v>
      </c>
      <c r="I13" s="36" t="s">
        <v>70</v>
      </c>
      <c r="J13" s="1" t="s">
        <v>71</v>
      </c>
    </row>
    <row r="14" spans="2:10" ht="158.25" customHeight="1" x14ac:dyDescent="0.25">
      <c r="B14" s="26">
        <v>10</v>
      </c>
      <c r="C14" s="32" t="s">
        <v>10</v>
      </c>
      <c r="D14" s="25" t="str">
        <f>IF(Tabla1[PROCESO]=0," ",VLOOKUP(Tabla1[PROCESO],Tabla2[],2,0))</f>
        <v>Posibilidad de  facilitar el acceso a los recursos TIC de la empresa,  que permita la manipulación o adulteración de la información reservada, sensible o confidencial de la entidad,  en busca de un beneficio particular o de un tercero</v>
      </c>
      <c r="E14" s="33" t="str">
        <f>IF(Tabla1[PROCESO]=0," ",VLOOKUP(Tabla1[PROCESO],Tabla2[#All],3,0))</f>
        <v>Continuar con el riesgo identificado</v>
      </c>
      <c r="F14" s="15" t="s">
        <v>50</v>
      </c>
      <c r="G14" s="14" t="str">
        <f>IF(Tabla1[SE ACEPTA LA PROPUESTA]="SI",Tabla1[PROPUESTA RIESGO CORRUPCIÓN 2024]," ")</f>
        <v>Continuar con el riesgo identificado</v>
      </c>
      <c r="H14" s="1"/>
      <c r="I14" s="1" t="s">
        <v>75</v>
      </c>
      <c r="J14" s="1" t="s">
        <v>76</v>
      </c>
    </row>
    <row r="15" spans="2:10" ht="142.5" customHeight="1" x14ac:dyDescent="0.25">
      <c r="B15" s="26">
        <v>11</v>
      </c>
      <c r="C15" s="32" t="s">
        <v>10</v>
      </c>
      <c r="D15" s="25" t="str">
        <f>IF(Tabla1[PROCESO]=0," ",VLOOKUP(Tabla1[PROCESO],Tabla2[],2,0))</f>
        <v>Posibilidad de  facilitar el acceso a los recursos TIC de la empresa,  que permita la manipulación o adulteración de la información reservada, sensible o confidencial de la entidad,  en busca de un beneficio particular o de un tercero</v>
      </c>
      <c r="E15" s="33" t="str">
        <f>IF(Tabla1[PROCESO]=0," ",VLOOKUP(Tabla1[PROCESO],Tabla2[#All],3,0))</f>
        <v>Continuar con el riesgo identificado</v>
      </c>
      <c r="F15" s="15" t="s">
        <v>61</v>
      </c>
      <c r="G15" s="14" t="str">
        <f>IF(Tabla1[SE ACEPTA LA PROPUESTA]="SI",Tabla1[PROPUESTA RIESGO CORRUPCIÓN 2024]," ")</f>
        <v xml:space="preserve"> </v>
      </c>
      <c r="H15" s="1" t="s">
        <v>72</v>
      </c>
      <c r="I15" s="1" t="s">
        <v>73</v>
      </c>
      <c r="J15" s="1" t="s">
        <v>74</v>
      </c>
    </row>
    <row r="16" spans="2:10" ht="308.25" customHeight="1" x14ac:dyDescent="0.25">
      <c r="B16" s="26">
        <v>12</v>
      </c>
      <c r="C16" s="32" t="s">
        <v>41</v>
      </c>
      <c r="D16" s="25">
        <f>IF(Tabla1[PROCESO]=0," ",VLOOKUP(Tabla1[PROCESO],Tabla2[],2,0))</f>
        <v>0</v>
      </c>
      <c r="E16" s="33" t="str">
        <f>IF(Tabla1[PROCESO]=0," ",VLOOKUP(Tabla1[PROCESO],Tabla2[#All],3,0))</f>
        <v>Posibilidad de solicitar o recibir dádivas por la elaboración y/o entrega de productos o servicios a proveedores externos sin realizar los procesos de contratación, con el fin de obtener un beneficio propio o de un tercero</v>
      </c>
      <c r="F16" s="15" t="s">
        <v>61</v>
      </c>
      <c r="G16" s="14" t="str">
        <f>IF(Tabla1[SE ACEPTA LA PROPUESTA]="SI",Tabla1[PROPUESTA RIESGO CORRUPCIÓN 2024]," ")</f>
        <v xml:space="preserve"> </v>
      </c>
      <c r="H16" s="1" t="s">
        <v>86</v>
      </c>
      <c r="I16" s="1" t="s">
        <v>87</v>
      </c>
      <c r="J16" s="1" t="s">
        <v>88</v>
      </c>
    </row>
    <row r="17" spans="2:10" ht="75" customHeight="1" x14ac:dyDescent="0.25">
      <c r="B17" s="26">
        <v>13</v>
      </c>
      <c r="C17" s="32" t="s">
        <v>37</v>
      </c>
      <c r="D17" s="25">
        <f>IF(Tabla1[PROCESO]=0," ",VLOOKUP(Tabla1[PROCESO],Tabla2[],2,0))</f>
        <v>0</v>
      </c>
      <c r="E17" s="33" t="str">
        <f>IF(Tabla1[PROCESO]=0," ",VLOOKUP(Tabla1[PROCESO],Tabla2[#All],3,0))</f>
        <v>Contratos sin seguimiento y control requerido en un beneficio a un tercero</v>
      </c>
      <c r="F17" s="15" t="s">
        <v>61</v>
      </c>
      <c r="G17" s="14" t="str">
        <f>IF(Tabla1[SE ACEPTA LA PROPUESTA]="SI",Tabla1[PROPUESTA RIESGO CORRUPCIÓN 2024]," ")</f>
        <v xml:space="preserve"> </v>
      </c>
      <c r="H17" s="1" t="s">
        <v>77</v>
      </c>
      <c r="I17" s="1" t="s">
        <v>78</v>
      </c>
      <c r="J17" s="1" t="s">
        <v>79</v>
      </c>
    </row>
    <row r="18" spans="2:10" ht="123.75" customHeight="1" x14ac:dyDescent="0.25">
      <c r="B18" s="26">
        <v>14</v>
      </c>
      <c r="C18" s="32" t="s">
        <v>3</v>
      </c>
      <c r="D18" s="25" t="str">
        <f>IF(Tabla1[PROCESO]=0," ",VLOOKUP(Tabla1[PROCESO],Tabla2[],2,0))</f>
        <v>Ocultar, alterar o distorsionar información relacionada con el cumplimiento de metas y objetivos estratégicos con el fin de mostrar resultados positivos o negativos de la empresa.</v>
      </c>
      <c r="E18" s="33" t="str">
        <f>IF(Tabla1[PROCESO]=0," ",VLOOKUP(Tabla1[PROCESO],Tabla2[#All],3,0))</f>
        <v>Posibilidad de ocultar, alterar, distorsionar o entregar de manera extemporanea información sobre el cumplimiento de metas, planes o programas con el fin demostar resultados positivos o negativos en beneficio propio o de un tercero</v>
      </c>
      <c r="F18" s="15" t="s">
        <v>61</v>
      </c>
      <c r="G18" s="14" t="str">
        <f>IF(Tabla1[SE ACEPTA LA PROPUESTA]="SI",Tabla1[PROPUESTA RIESGO CORRUPCIÓN 2024]," ")</f>
        <v xml:space="preserve"> </v>
      </c>
      <c r="H18" s="1" t="s">
        <v>140</v>
      </c>
      <c r="I18" s="1" t="s">
        <v>141</v>
      </c>
      <c r="J18" s="1" t="s">
        <v>142</v>
      </c>
    </row>
    <row r="19" spans="2:10" ht="85.5" customHeight="1" x14ac:dyDescent="0.25">
      <c r="B19" s="26">
        <v>15</v>
      </c>
      <c r="C19" s="32" t="s">
        <v>24</v>
      </c>
      <c r="D19" s="25" t="str">
        <f>IF(Tabla1[PROCESO]=0," ",VLOOKUP(Tabla1[PROCESO],Tabla2[],2,0))</f>
        <v>Posibilidad de Pérdida o extravio de documentos e información de los acervos documentales, en beneficio propio o de un tercero</v>
      </c>
      <c r="E19" s="33" t="str">
        <f>IF(Tabla1[PROCESO]=0," ",VLOOKUP(Tabla1[PROCESO],Tabla2[#All],3,0))</f>
        <v>Continuar con el riesgo identificado
"Posibilidad de Pérdida o extravio de documentos e información de los acervos documentales, en beneficio propio o de un tercero"</v>
      </c>
      <c r="F19" s="15" t="s">
        <v>61</v>
      </c>
      <c r="G19" s="14" t="str">
        <f>IF(Tabla1[SE ACEPTA LA PROPUESTA]="SI",Tabla1[PROPUESTA RIESGO CORRUPCIÓN 2024]," ")</f>
        <v xml:space="preserve"> </v>
      </c>
      <c r="H19" s="1" t="s">
        <v>137</v>
      </c>
      <c r="I19" s="1" t="s">
        <v>136</v>
      </c>
      <c r="J19" s="1" t="s">
        <v>139</v>
      </c>
    </row>
    <row r="20" spans="2:10" ht="18.75" x14ac:dyDescent="0.25">
      <c r="B20" s="26">
        <v>16</v>
      </c>
      <c r="C20" s="32"/>
      <c r="D20" s="25" t="str">
        <f>IF(Tabla1[PROCESO]=0," ",VLOOKUP(Tabla1[PROCESO],Tabla2[],2,0))</f>
        <v xml:space="preserve"> </v>
      </c>
      <c r="E20" s="33"/>
      <c r="F20" s="15"/>
      <c r="G20" s="14" t="str">
        <f>IF(Tabla1[SE ACEPTA LA PROPUESTA]="SI",Tabla1[PROPUESTA RIESGO CORRUPCIÓN 2024]," ")</f>
        <v xml:space="preserve"> </v>
      </c>
      <c r="H20" s="1"/>
      <c r="I20" s="1"/>
      <c r="J20" s="1"/>
    </row>
    <row r="21" spans="2:10" ht="18.75" x14ac:dyDescent="0.25">
      <c r="B21" s="26">
        <v>17</v>
      </c>
      <c r="C21" s="32"/>
      <c r="D21" s="25" t="str">
        <f>IF(Tabla1[PROCESO]=0," ",VLOOKUP(Tabla1[PROCESO],Tabla2[],2,0))</f>
        <v xml:space="preserve"> </v>
      </c>
      <c r="E21" s="33" t="str">
        <f>IF(Tabla1[PROCESO]=0," ",VLOOKUP(Tabla1[PROCESO],Tabla2[#All],3,0))</f>
        <v xml:space="preserve"> </v>
      </c>
      <c r="F21" s="15"/>
      <c r="G21" s="14" t="str">
        <f>IF(Tabla1[SE ACEPTA LA PROPUESTA]="SI",Tabla1[PROPUESTA RIESGO CORRUPCIÓN 2024]," ")</f>
        <v xml:space="preserve"> </v>
      </c>
      <c r="H21" s="1"/>
      <c r="I21" s="1"/>
      <c r="J21" s="1"/>
    </row>
    <row r="22" spans="2:10" ht="18.75" x14ac:dyDescent="0.25">
      <c r="B22" s="26">
        <v>18</v>
      </c>
      <c r="C22" s="32"/>
      <c r="D22" s="25" t="str">
        <f>IF(Tabla1[PROCESO]=0," ",VLOOKUP(Tabla1[PROCESO],Tabla2[],2,0))</f>
        <v xml:space="preserve"> </v>
      </c>
      <c r="E22" s="33" t="str">
        <f>IF(Tabla1[PROCESO]=0," ",VLOOKUP(Tabla1[PROCESO],Tabla2[#All],3,0))</f>
        <v xml:space="preserve"> </v>
      </c>
      <c r="F22" s="15"/>
      <c r="G22" s="14" t="str">
        <f>IF(Tabla1[SE ACEPTA LA PROPUESTA]="SI",Tabla1[PROPUESTA RIESGO CORRUPCIÓN 2024]," ")</f>
        <v xml:space="preserve"> </v>
      </c>
      <c r="H22" s="1"/>
      <c r="I22" s="1"/>
      <c r="J22" s="1"/>
    </row>
    <row r="23" spans="2:10" ht="18.75" x14ac:dyDescent="0.25">
      <c r="B23" s="26">
        <v>19</v>
      </c>
      <c r="C23" s="32"/>
      <c r="D23" s="25" t="str">
        <f>IF(Tabla1[PROCESO]=0," ",VLOOKUP(Tabla1[PROCESO],Tabla2[],2,0))</f>
        <v xml:space="preserve"> </v>
      </c>
      <c r="E23" s="33" t="str">
        <f>IF(Tabla1[PROCESO]=0," ",VLOOKUP(Tabla1[PROCESO],Tabla2[#All],3,0))</f>
        <v xml:space="preserve"> </v>
      </c>
      <c r="F23" s="15"/>
      <c r="G23" s="14" t="str">
        <f>IF(Tabla1[SE ACEPTA LA PROPUESTA]="SI",Tabla1[PROPUESTA RIESGO CORRUPCIÓN 2024]," ")</f>
        <v xml:space="preserve"> </v>
      </c>
      <c r="H23" s="1"/>
      <c r="I23" s="1"/>
      <c r="J23" s="1"/>
    </row>
    <row r="24" spans="2:10" ht="18.75" x14ac:dyDescent="0.25">
      <c r="B24" s="26">
        <v>20</v>
      </c>
      <c r="C24" s="32"/>
      <c r="D24" s="25" t="str">
        <f>IF(Tabla1[PROCESO]=0," ",VLOOKUP(Tabla1[PROCESO],Tabla2[],2,0))</f>
        <v xml:space="preserve"> </v>
      </c>
      <c r="E24" s="33" t="str">
        <f>IF(Tabla1[PROCESO]=0," ",VLOOKUP(Tabla1[PROCESO],Tabla2[#All],3,0))</f>
        <v xml:space="preserve"> </v>
      </c>
      <c r="F24" s="15"/>
      <c r="G24" s="14" t="str">
        <f>IF(Tabla1[SE ACEPTA LA PROPUESTA]="SI",Tabla1[PROPUESTA RIESGO CORRUPCIÓN 2024]," ")</f>
        <v xml:space="preserve"> </v>
      </c>
      <c r="H24" s="1"/>
      <c r="I24" s="1"/>
      <c r="J24" s="1"/>
    </row>
    <row r="25" spans="2:10" ht="18.75" x14ac:dyDescent="0.25">
      <c r="B25" s="26">
        <v>21</v>
      </c>
      <c r="C25" s="32"/>
      <c r="D25" s="25" t="str">
        <f>IF(Tabla1[PROCESO]=0," ",VLOOKUP(Tabla1[PROCESO],Tabla2[],2,0))</f>
        <v xml:space="preserve"> </v>
      </c>
      <c r="E25" s="33" t="str">
        <f>IF(Tabla1[PROCESO]=0," ",VLOOKUP(Tabla1[PROCESO],Tabla2[#All],3,0))</f>
        <v xml:space="preserve"> </v>
      </c>
      <c r="F25" s="15"/>
      <c r="G25" s="14" t="str">
        <f>IF(Tabla1[SE ACEPTA LA PROPUESTA]="SI",Tabla1[PROPUESTA RIESGO CORRUPCIÓN 2024]," ")</f>
        <v xml:space="preserve"> </v>
      </c>
      <c r="H25" s="1"/>
      <c r="I25" s="1"/>
      <c r="J25" s="1"/>
    </row>
    <row r="26" spans="2:10" ht="18.75" x14ac:dyDescent="0.25">
      <c r="B26" s="26">
        <v>22</v>
      </c>
      <c r="C26" s="32"/>
      <c r="D26" s="25" t="str">
        <f>IF(Tabla1[PROCESO]=0," ",VLOOKUP(Tabla1[PROCESO],Tabla2[],2,0))</f>
        <v xml:space="preserve"> </v>
      </c>
      <c r="E26" s="33" t="str">
        <f>IF(Tabla1[PROCESO]=0," ",VLOOKUP(Tabla1[PROCESO],Tabla2[#All],3,0))</f>
        <v xml:space="preserve"> </v>
      </c>
      <c r="F26" s="15"/>
      <c r="G26" s="14" t="str">
        <f>IF(Tabla1[SE ACEPTA LA PROPUESTA]="SI",Tabla1[PROPUESTA RIESGO CORRUPCIÓN 2024]," ")</f>
        <v xml:space="preserve"> </v>
      </c>
      <c r="H26" s="1"/>
      <c r="I26" s="1"/>
      <c r="J26" s="1"/>
    </row>
    <row r="27" spans="2:10" ht="18.75" x14ac:dyDescent="0.25">
      <c r="B27" s="26">
        <v>23</v>
      </c>
      <c r="C27" s="32"/>
      <c r="D27" s="25" t="str">
        <f>IF(Tabla1[PROCESO]=0," ",VLOOKUP(Tabla1[PROCESO],Tabla2[],2,0))</f>
        <v xml:space="preserve"> </v>
      </c>
      <c r="E27" s="33" t="str">
        <f>IF(Tabla1[PROCESO]=0," ",VLOOKUP(Tabla1[PROCESO],Tabla2[#All],3,0))</f>
        <v xml:space="preserve"> </v>
      </c>
      <c r="F27" s="15"/>
      <c r="G27" s="14" t="str">
        <f>IF(Tabla1[SE ACEPTA LA PROPUESTA]="SI",Tabla1[PROPUESTA RIESGO CORRUPCIÓN 2024]," ")</f>
        <v xml:space="preserve"> </v>
      </c>
      <c r="H27" s="1"/>
      <c r="I27" s="1"/>
      <c r="J27" s="1"/>
    </row>
    <row r="28" spans="2:10" ht="18.75" x14ac:dyDescent="0.25">
      <c r="B28" s="26">
        <v>24</v>
      </c>
      <c r="C28" s="32"/>
      <c r="D28" s="25" t="str">
        <f>IF(Tabla1[PROCESO]=0," ",VLOOKUP(Tabla1[PROCESO],Tabla2[],2,0))</f>
        <v xml:space="preserve"> </v>
      </c>
      <c r="E28" s="33" t="str">
        <f>IF(Tabla1[PROCESO]=0," ",VLOOKUP(Tabla1[PROCESO],Tabla2[#All],3,0))</f>
        <v xml:space="preserve"> </v>
      </c>
      <c r="F28" s="15"/>
      <c r="G28" s="14" t="str">
        <f>IF(Tabla1[SE ACEPTA LA PROPUESTA]="SI",Tabla1[PROPUESTA RIESGO CORRUPCIÓN 2024]," ")</f>
        <v xml:space="preserve"> </v>
      </c>
      <c r="H28" s="1"/>
      <c r="I28" s="1"/>
      <c r="J28" s="1"/>
    </row>
  </sheetData>
  <mergeCells count="1">
    <mergeCell ref="B2:J2"/>
  </mergeCells>
  <conditionalFormatting sqref="F5:F8">
    <cfRule type="cellIs" dxfId="51" priority="23" operator="equal">
      <formula>"NO"</formula>
    </cfRule>
    <cfRule type="cellIs" dxfId="50" priority="24" operator="equal">
      <formula>"SI"</formula>
    </cfRule>
  </conditionalFormatting>
  <conditionalFormatting sqref="D5:D28">
    <cfRule type="cellIs" dxfId="49" priority="22" operator="equal">
      <formula>0</formula>
    </cfRule>
  </conditionalFormatting>
  <conditionalFormatting sqref="G5">
    <cfRule type="expression" dxfId="48" priority="18">
      <formula>$F5="NO"</formula>
    </cfRule>
  </conditionalFormatting>
  <conditionalFormatting sqref="B5:B28">
    <cfRule type="expression" dxfId="47" priority="17">
      <formula>$C5=0</formula>
    </cfRule>
  </conditionalFormatting>
  <conditionalFormatting sqref="G11:G12">
    <cfRule type="expression" dxfId="46" priority="8">
      <formula>$F11="NO"</formula>
    </cfRule>
  </conditionalFormatting>
  <conditionalFormatting sqref="F9">
    <cfRule type="cellIs" dxfId="45" priority="15" operator="equal">
      <formula>"NO"</formula>
    </cfRule>
    <cfRule type="cellIs" dxfId="44" priority="16" operator="equal">
      <formula>"SI"</formula>
    </cfRule>
  </conditionalFormatting>
  <conditionalFormatting sqref="G9">
    <cfRule type="expression" dxfId="43" priority="14">
      <formula>$F9="NO"</formula>
    </cfRule>
  </conditionalFormatting>
  <conditionalFormatting sqref="F10">
    <cfRule type="cellIs" dxfId="42" priority="12" operator="equal">
      <formula>"NO"</formula>
    </cfRule>
    <cfRule type="cellIs" dxfId="41" priority="13" operator="equal">
      <formula>"SI"</formula>
    </cfRule>
  </conditionalFormatting>
  <conditionalFormatting sqref="G10">
    <cfRule type="expression" dxfId="40" priority="11">
      <formula>$F10="NO"</formula>
    </cfRule>
  </conditionalFormatting>
  <conditionalFormatting sqref="F11:F12">
    <cfRule type="cellIs" dxfId="39" priority="9" operator="equal">
      <formula>"NO"</formula>
    </cfRule>
    <cfRule type="cellIs" dxfId="38" priority="10" operator="equal">
      <formula>"SI"</formula>
    </cfRule>
  </conditionalFormatting>
  <conditionalFormatting sqref="G13">
    <cfRule type="expression" dxfId="37" priority="7">
      <formula>$F13="NO"</formula>
    </cfRule>
  </conditionalFormatting>
  <conditionalFormatting sqref="F13">
    <cfRule type="cellIs" dxfId="36" priority="5" operator="equal">
      <formula>"NO"</formula>
    </cfRule>
    <cfRule type="cellIs" dxfId="35" priority="6" operator="equal">
      <formula>"SI"</formula>
    </cfRule>
  </conditionalFormatting>
  <conditionalFormatting sqref="G15">
    <cfRule type="expression" dxfId="34" priority="4">
      <formula>$F15="NO"</formula>
    </cfRule>
  </conditionalFormatting>
  <conditionalFormatting sqref="G16">
    <cfRule type="expression" dxfId="33" priority="3">
      <formula>$F16="NO"</formula>
    </cfRule>
  </conditionalFormatting>
  <conditionalFormatting sqref="G28">
    <cfRule type="expression" dxfId="32" priority="2">
      <formula>$F28="NO"</formula>
    </cfRule>
  </conditionalFormatting>
  <conditionalFormatting sqref="G17">
    <cfRule type="expression" dxfId="31" priority="1">
      <formula>$F17="NO"</formula>
    </cfRule>
  </conditionalFormatting>
  <dataValidations count="2">
    <dataValidation type="list" allowBlank="1" showInputMessage="1" showErrorMessage="1" sqref="C5:C28" xr:uid="{1753BD41-F200-41FD-A589-A73AC4376F98}">
      <formula1>PROCESO</formula1>
    </dataValidation>
    <dataValidation type="list" allowBlank="1" showInputMessage="1" showErrorMessage="1" sqref="F5:F28" xr:uid="{7A0B831C-C341-4FF4-B2F6-74DF9AFACDFD}">
      <formula1>"SI,NO"</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0E95B-68E9-4C79-8A20-0541770D4B65}">
  <dimension ref="B2:D24"/>
  <sheetViews>
    <sheetView topLeftCell="A13" workbookViewId="0">
      <selection activeCell="D14" sqref="D14"/>
    </sheetView>
  </sheetViews>
  <sheetFormatPr baseColWidth="10" defaultRowHeight="15" x14ac:dyDescent="0.25"/>
  <cols>
    <col min="1" max="1" width="3" style="7" customWidth="1"/>
    <col min="2" max="2" width="22.28515625" style="7" customWidth="1"/>
    <col min="3" max="3" width="42.7109375" style="7" customWidth="1"/>
    <col min="4" max="4" width="56.140625" style="17" customWidth="1"/>
    <col min="5" max="16384" width="11.42578125" style="7"/>
  </cols>
  <sheetData>
    <row r="2" spans="2:4" ht="41.25" customHeight="1" x14ac:dyDescent="0.25">
      <c r="B2" s="10" t="s">
        <v>1</v>
      </c>
      <c r="C2" s="11" t="s">
        <v>23</v>
      </c>
      <c r="D2" s="12" t="s">
        <v>25</v>
      </c>
    </row>
    <row r="3" spans="2:4" ht="78.75" x14ac:dyDescent="0.25">
      <c r="B3" s="4" t="s">
        <v>3</v>
      </c>
      <c r="C3" s="8" t="s">
        <v>4</v>
      </c>
      <c r="D3" s="18" t="s">
        <v>5</v>
      </c>
    </row>
    <row r="4" spans="2:4" ht="63" x14ac:dyDescent="0.25">
      <c r="B4" s="4" t="s">
        <v>6</v>
      </c>
      <c r="C4" s="8"/>
      <c r="D4" s="18" t="s">
        <v>7</v>
      </c>
    </row>
    <row r="5" spans="2:4" ht="94.5" x14ac:dyDescent="0.25">
      <c r="B5" s="4" t="s">
        <v>8</v>
      </c>
      <c r="C5" s="8"/>
      <c r="D5" s="19" t="s">
        <v>9</v>
      </c>
    </row>
    <row r="6" spans="2:4" ht="94.5" x14ac:dyDescent="0.25">
      <c r="B6" s="5" t="s">
        <v>10</v>
      </c>
      <c r="C6" s="8" t="s">
        <v>26</v>
      </c>
      <c r="D6" s="18" t="s">
        <v>33</v>
      </c>
    </row>
    <row r="7" spans="2:4" ht="78.75" x14ac:dyDescent="0.25">
      <c r="B7" s="4" t="s">
        <v>11</v>
      </c>
      <c r="C7" s="8" t="s">
        <v>27</v>
      </c>
      <c r="D7" s="18"/>
    </row>
    <row r="8" spans="2:4" ht="47.25" x14ac:dyDescent="0.25">
      <c r="B8" s="4" t="s">
        <v>12</v>
      </c>
      <c r="C8" s="8"/>
      <c r="D8" s="18" t="s">
        <v>28</v>
      </c>
    </row>
    <row r="9" spans="2:4" ht="78.75" x14ac:dyDescent="0.25">
      <c r="B9" s="4" t="s">
        <v>24</v>
      </c>
      <c r="C9" s="8" t="s">
        <v>29</v>
      </c>
      <c r="D9" s="19" t="s">
        <v>35</v>
      </c>
    </row>
    <row r="10" spans="2:4" ht="68.25" customHeight="1" x14ac:dyDescent="0.25">
      <c r="B10" s="4" t="s">
        <v>13</v>
      </c>
      <c r="C10" s="20"/>
      <c r="D10" s="21" t="s">
        <v>14</v>
      </c>
    </row>
    <row r="11" spans="2:4" ht="63" x14ac:dyDescent="0.25">
      <c r="B11" s="6" t="s">
        <v>15</v>
      </c>
      <c r="C11" s="20"/>
      <c r="D11" s="19" t="s">
        <v>16</v>
      </c>
    </row>
    <row r="12" spans="2:4" ht="78.75" x14ac:dyDescent="0.25">
      <c r="B12" s="6" t="s">
        <v>36</v>
      </c>
      <c r="C12" s="22"/>
      <c r="D12" s="21" t="s">
        <v>17</v>
      </c>
    </row>
    <row r="13" spans="2:4" ht="47.25" x14ac:dyDescent="0.25">
      <c r="B13" s="9" t="s">
        <v>18</v>
      </c>
      <c r="C13" s="23"/>
      <c r="D13" s="24" t="s">
        <v>19</v>
      </c>
    </row>
    <row r="14" spans="2:4" ht="63" x14ac:dyDescent="0.25">
      <c r="B14" s="28" t="s">
        <v>49</v>
      </c>
      <c r="C14" s="20"/>
      <c r="D14" s="29" t="s">
        <v>48</v>
      </c>
    </row>
    <row r="15" spans="2:4" ht="63" x14ac:dyDescent="0.25">
      <c r="B15" s="28" t="s">
        <v>47</v>
      </c>
      <c r="C15" s="22"/>
      <c r="D15" s="29" t="s">
        <v>46</v>
      </c>
    </row>
    <row r="16" spans="2:4" ht="47.25" x14ac:dyDescent="0.25">
      <c r="B16" s="28" t="s">
        <v>45</v>
      </c>
      <c r="C16" s="20"/>
      <c r="D16" s="29" t="s">
        <v>44</v>
      </c>
    </row>
    <row r="17" spans="2:4" ht="31.5" x14ac:dyDescent="0.25">
      <c r="B17" s="28" t="s">
        <v>43</v>
      </c>
      <c r="C17" s="20"/>
      <c r="D17" s="30" t="s">
        <v>42</v>
      </c>
    </row>
    <row r="18" spans="2:4" ht="63" x14ac:dyDescent="0.25">
      <c r="B18" s="28" t="s">
        <v>41</v>
      </c>
      <c r="C18" s="20"/>
      <c r="D18" s="29" t="s">
        <v>14</v>
      </c>
    </row>
    <row r="19" spans="2:4" ht="47.25" x14ac:dyDescent="0.25">
      <c r="B19" s="28" t="s">
        <v>40</v>
      </c>
      <c r="C19" s="20"/>
      <c r="D19" s="30" t="s">
        <v>39</v>
      </c>
    </row>
    <row r="20" spans="2:4" ht="31.5" x14ac:dyDescent="0.25">
      <c r="B20" s="27" t="s">
        <v>37</v>
      </c>
      <c r="C20" s="20"/>
      <c r="D20" s="31" t="s">
        <v>38</v>
      </c>
    </row>
    <row r="21" spans="2:4" ht="15.75" x14ac:dyDescent="0.25">
      <c r="B21" s="27" t="s">
        <v>84</v>
      </c>
      <c r="C21" s="20"/>
      <c r="D21" s="41"/>
    </row>
    <row r="22" spans="2:4" ht="30" x14ac:dyDescent="0.25">
      <c r="B22" s="27" t="s">
        <v>93</v>
      </c>
      <c r="C22" s="20"/>
      <c r="D22" s="41"/>
    </row>
    <row r="23" spans="2:4" ht="15.75" x14ac:dyDescent="0.25">
      <c r="B23" s="27" t="s">
        <v>94</v>
      </c>
      <c r="C23" s="20"/>
      <c r="D23" s="41"/>
    </row>
    <row r="24" spans="2:4" ht="30" x14ac:dyDescent="0.25">
      <c r="B24" s="27" t="s">
        <v>83</v>
      </c>
      <c r="C24" s="20"/>
      <c r="D24" s="41"/>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C7E39-17E6-406E-A7D9-D1BE154E9422}">
  <dimension ref="B1:I21"/>
  <sheetViews>
    <sheetView showGridLines="0" tabSelected="1" zoomScale="130" zoomScaleNormal="130" workbookViewId="0">
      <pane ySplit="3" topLeftCell="A16" activePane="bottomLeft" state="frozen"/>
      <selection pane="bottomLeft" activeCell="D5" sqref="D5"/>
    </sheetView>
  </sheetViews>
  <sheetFormatPr baseColWidth="10" defaultRowHeight="15" x14ac:dyDescent="0.25"/>
  <cols>
    <col min="1" max="1" width="3.28515625" customWidth="1"/>
    <col min="2" max="2" width="18.28515625" customWidth="1"/>
    <col min="3" max="3" width="6.7109375" style="13" customWidth="1"/>
    <col min="4" max="4" width="24.7109375" customWidth="1"/>
    <col min="5" max="5" width="48" customWidth="1"/>
    <col min="6" max="6" width="47.28515625" customWidth="1"/>
    <col min="7" max="8" width="16.85546875" customWidth="1"/>
    <col min="9" max="9" width="60.85546875" hidden="1" customWidth="1"/>
  </cols>
  <sheetData>
    <row r="1" spans="2:9" ht="48.75" customHeight="1" x14ac:dyDescent="0.25">
      <c r="B1" s="63" t="s">
        <v>30</v>
      </c>
      <c r="C1" s="63"/>
      <c r="D1" s="63"/>
      <c r="E1" s="63"/>
      <c r="F1" s="63"/>
      <c r="G1" s="63"/>
      <c r="H1" s="63"/>
      <c r="I1" s="63"/>
    </row>
    <row r="3" spans="2:9" s="2" customFormat="1" ht="45" customHeight="1" x14ac:dyDescent="0.25">
      <c r="B3" s="40" t="s">
        <v>80</v>
      </c>
      <c r="C3" s="39" t="s">
        <v>0</v>
      </c>
      <c r="D3" s="39" t="s">
        <v>1</v>
      </c>
      <c r="E3" s="39" t="s">
        <v>32</v>
      </c>
      <c r="F3" s="39" t="s">
        <v>21</v>
      </c>
      <c r="G3" s="39" t="s">
        <v>85</v>
      </c>
      <c r="H3" s="39" t="s">
        <v>166</v>
      </c>
      <c r="I3" s="39" t="s">
        <v>22</v>
      </c>
    </row>
    <row r="4" spans="2:9" s="1" customFormat="1" ht="108" customHeight="1" x14ac:dyDescent="0.25">
      <c r="B4" s="38" t="s">
        <v>81</v>
      </c>
      <c r="C4" s="42">
        <v>1</v>
      </c>
      <c r="D4" s="66" t="s">
        <v>3</v>
      </c>
      <c r="E4" s="66" t="s">
        <v>92</v>
      </c>
      <c r="F4" s="66" t="s">
        <v>170</v>
      </c>
      <c r="G4" s="67" t="s">
        <v>169</v>
      </c>
      <c r="H4" s="68" t="s">
        <v>167</v>
      </c>
      <c r="I4" s="66" t="s">
        <v>168</v>
      </c>
    </row>
    <row r="5" spans="2:9" ht="90" x14ac:dyDescent="0.25">
      <c r="B5" s="38" t="s">
        <v>81</v>
      </c>
      <c r="C5" s="42">
        <v>2</v>
      </c>
      <c r="D5" s="66" t="s">
        <v>49</v>
      </c>
      <c r="E5" s="66" t="s">
        <v>157</v>
      </c>
      <c r="F5" s="66" t="s">
        <v>158</v>
      </c>
      <c r="G5" s="67" t="s">
        <v>116</v>
      </c>
      <c r="H5" s="68" t="s">
        <v>178</v>
      </c>
      <c r="I5" s="66" t="s">
        <v>180</v>
      </c>
    </row>
    <row r="6" spans="2:9" ht="73.5" customHeight="1" x14ac:dyDescent="0.25">
      <c r="B6" s="38" t="s">
        <v>81</v>
      </c>
      <c r="C6" s="42">
        <v>3</v>
      </c>
      <c r="D6" s="66" t="s">
        <v>40</v>
      </c>
      <c r="E6" s="66" t="s">
        <v>155</v>
      </c>
      <c r="F6" s="66" t="s">
        <v>156</v>
      </c>
      <c r="G6" s="67" t="s">
        <v>169</v>
      </c>
      <c r="H6" s="68" t="s">
        <v>179</v>
      </c>
      <c r="I6" s="66" t="s">
        <v>177</v>
      </c>
    </row>
    <row r="7" spans="2:9" ht="90.75" customHeight="1" x14ac:dyDescent="0.25">
      <c r="B7" s="38" t="s">
        <v>81</v>
      </c>
      <c r="C7" s="42">
        <v>4</v>
      </c>
      <c r="D7" s="66" t="s">
        <v>11</v>
      </c>
      <c r="E7" s="66" t="s">
        <v>27</v>
      </c>
      <c r="F7" s="66" t="s">
        <v>154</v>
      </c>
      <c r="G7" s="67" t="s">
        <v>116</v>
      </c>
      <c r="H7" s="68" t="s">
        <v>182</v>
      </c>
      <c r="I7" s="66" t="s">
        <v>181</v>
      </c>
    </row>
    <row r="8" spans="2:9" ht="90" x14ac:dyDescent="0.25">
      <c r="B8" s="38" t="s">
        <v>81</v>
      </c>
      <c r="C8" s="42">
        <v>5</v>
      </c>
      <c r="D8" s="66" t="s">
        <v>41</v>
      </c>
      <c r="E8" s="66" t="s">
        <v>86</v>
      </c>
      <c r="F8" s="66" t="s">
        <v>143</v>
      </c>
      <c r="G8" s="67" t="s">
        <v>169</v>
      </c>
      <c r="H8" s="68" t="s">
        <v>184</v>
      </c>
      <c r="I8" s="66" t="s">
        <v>183</v>
      </c>
    </row>
    <row r="9" spans="2:9" ht="60" x14ac:dyDescent="0.25">
      <c r="B9" s="38" t="s">
        <v>81</v>
      </c>
      <c r="C9" s="42">
        <v>6</v>
      </c>
      <c r="D9" s="66" t="s">
        <v>13</v>
      </c>
      <c r="E9" s="66" t="s">
        <v>144</v>
      </c>
      <c r="F9" s="66" t="s">
        <v>145</v>
      </c>
      <c r="G9" s="67" t="s">
        <v>122</v>
      </c>
      <c r="H9" s="68" t="s">
        <v>186</v>
      </c>
      <c r="I9" s="66" t="s">
        <v>185</v>
      </c>
    </row>
    <row r="10" spans="2:9" ht="90" x14ac:dyDescent="0.25">
      <c r="B10" s="38" t="s">
        <v>81</v>
      </c>
      <c r="C10" s="42">
        <v>7</v>
      </c>
      <c r="D10" s="66" t="s">
        <v>83</v>
      </c>
      <c r="E10" s="66" t="s">
        <v>188</v>
      </c>
      <c r="F10" s="66" t="s">
        <v>189</v>
      </c>
      <c r="G10" s="67" t="s">
        <v>169</v>
      </c>
      <c r="H10" s="68" t="s">
        <v>187</v>
      </c>
      <c r="I10" s="66" t="s">
        <v>190</v>
      </c>
    </row>
    <row r="11" spans="2:9" ht="64.5" customHeight="1" x14ac:dyDescent="0.25">
      <c r="B11" s="38" t="s">
        <v>81</v>
      </c>
      <c r="C11" s="42">
        <v>8</v>
      </c>
      <c r="D11" s="66" t="s">
        <v>36</v>
      </c>
      <c r="E11" s="66" t="s">
        <v>148</v>
      </c>
      <c r="F11" s="66" t="s">
        <v>146</v>
      </c>
      <c r="G11" s="67" t="s">
        <v>116</v>
      </c>
      <c r="H11" s="68" t="s">
        <v>192</v>
      </c>
      <c r="I11" s="66" t="s">
        <v>191</v>
      </c>
    </row>
    <row r="12" spans="2:9" ht="78" customHeight="1" x14ac:dyDescent="0.25">
      <c r="B12" s="38" t="s">
        <v>81</v>
      </c>
      <c r="C12" s="42">
        <v>9</v>
      </c>
      <c r="D12" s="66" t="s">
        <v>15</v>
      </c>
      <c r="E12" s="66" t="s">
        <v>171</v>
      </c>
      <c r="F12" s="66" t="s">
        <v>172</v>
      </c>
      <c r="G12" s="67" t="s">
        <v>116</v>
      </c>
      <c r="H12" s="68" t="s">
        <v>174</v>
      </c>
      <c r="I12" s="66" t="s">
        <v>173</v>
      </c>
    </row>
    <row r="13" spans="2:9" ht="78" customHeight="1" x14ac:dyDescent="0.25">
      <c r="B13" s="38" t="s">
        <v>81</v>
      </c>
      <c r="C13" s="42">
        <v>10</v>
      </c>
      <c r="D13" s="66" t="s">
        <v>15</v>
      </c>
      <c r="E13" s="66" t="s">
        <v>164</v>
      </c>
      <c r="F13" s="69" t="s">
        <v>165</v>
      </c>
      <c r="G13" s="67" t="s">
        <v>116</v>
      </c>
      <c r="H13" s="68" t="s">
        <v>176</v>
      </c>
      <c r="I13" s="70" t="s">
        <v>175</v>
      </c>
    </row>
    <row r="14" spans="2:9" ht="90" x14ac:dyDescent="0.25">
      <c r="B14" s="38" t="s">
        <v>81</v>
      </c>
      <c r="C14" s="42">
        <v>11</v>
      </c>
      <c r="D14" s="66" t="s">
        <v>37</v>
      </c>
      <c r="E14" s="66" t="s">
        <v>147</v>
      </c>
      <c r="F14" s="66" t="s">
        <v>149</v>
      </c>
      <c r="G14" s="67" t="s">
        <v>116</v>
      </c>
      <c r="H14" s="68" t="s">
        <v>193</v>
      </c>
      <c r="I14" s="66" t="s">
        <v>194</v>
      </c>
    </row>
    <row r="15" spans="2:9" ht="75" x14ac:dyDescent="0.25">
      <c r="B15" s="38" t="s">
        <v>81</v>
      </c>
      <c r="C15" s="42">
        <v>12</v>
      </c>
      <c r="D15" s="66" t="s">
        <v>12</v>
      </c>
      <c r="E15" s="66" t="s">
        <v>89</v>
      </c>
      <c r="F15" s="66" t="s">
        <v>90</v>
      </c>
      <c r="G15" s="67" t="s">
        <v>169</v>
      </c>
      <c r="H15" s="68" t="s">
        <v>196</v>
      </c>
      <c r="I15" s="71" t="s">
        <v>195</v>
      </c>
    </row>
    <row r="16" spans="2:9" ht="90" x14ac:dyDescent="0.25">
      <c r="B16" s="38" t="s">
        <v>81</v>
      </c>
      <c r="C16" s="42">
        <v>13</v>
      </c>
      <c r="D16" s="66" t="s">
        <v>6</v>
      </c>
      <c r="E16" s="66" t="s">
        <v>197</v>
      </c>
      <c r="F16" s="66" t="s">
        <v>150</v>
      </c>
      <c r="G16" s="67" t="s">
        <v>116</v>
      </c>
      <c r="H16" s="68" t="s">
        <v>206</v>
      </c>
      <c r="I16" s="66" t="s">
        <v>198</v>
      </c>
    </row>
    <row r="17" spans="2:9" ht="126" customHeight="1" x14ac:dyDescent="0.25">
      <c r="B17" s="38" t="s">
        <v>81</v>
      </c>
      <c r="C17" s="42">
        <v>14</v>
      </c>
      <c r="D17" s="66" t="s">
        <v>6</v>
      </c>
      <c r="E17" s="66" t="s">
        <v>51</v>
      </c>
      <c r="F17" s="66" t="s">
        <v>151</v>
      </c>
      <c r="G17" s="67" t="s">
        <v>116</v>
      </c>
      <c r="H17" s="68" t="s">
        <v>206</v>
      </c>
      <c r="I17" s="66" t="s">
        <v>205</v>
      </c>
    </row>
    <row r="18" spans="2:9" ht="60" x14ac:dyDescent="0.25">
      <c r="B18" s="38" t="s">
        <v>81</v>
      </c>
      <c r="C18" s="42">
        <v>15</v>
      </c>
      <c r="D18" s="66" t="s">
        <v>18</v>
      </c>
      <c r="E18" s="66" t="s">
        <v>19</v>
      </c>
      <c r="F18" s="66" t="s">
        <v>152</v>
      </c>
      <c r="G18" s="67" t="s">
        <v>116</v>
      </c>
      <c r="H18" s="68" t="s">
        <v>200</v>
      </c>
      <c r="I18" s="66" t="s">
        <v>199</v>
      </c>
    </row>
    <row r="19" spans="2:9" ht="105" x14ac:dyDescent="0.25">
      <c r="B19" s="38" t="s">
        <v>81</v>
      </c>
      <c r="C19" s="42">
        <v>16</v>
      </c>
      <c r="D19" s="66" t="s">
        <v>18</v>
      </c>
      <c r="E19" s="66" t="s">
        <v>138</v>
      </c>
      <c r="F19" s="66" t="s">
        <v>91</v>
      </c>
      <c r="G19" s="67" t="s">
        <v>116</v>
      </c>
      <c r="H19" s="68" t="s">
        <v>202</v>
      </c>
      <c r="I19" s="66" t="s">
        <v>201</v>
      </c>
    </row>
    <row r="20" spans="2:9" ht="90" x14ac:dyDescent="0.25">
      <c r="B20" s="38" t="s">
        <v>81</v>
      </c>
      <c r="C20" s="42">
        <v>17</v>
      </c>
      <c r="D20" s="66" t="s">
        <v>10</v>
      </c>
      <c r="E20" s="66" t="str">
        <f>IF(Tabla157[PROCESO]=0," ",VLOOKUP(Tabla157[PROCESO],Tabla2[],2,0))</f>
        <v>Posibilidad de  facilitar el acceso a los recursos TIC de la empresa,  que permita la manipulación o adulteración de la información reservada, sensible o confidencial de la entidad,  en busca de un beneficio particular o de un tercero</v>
      </c>
      <c r="F20" s="66" t="s">
        <v>159</v>
      </c>
      <c r="G20" s="67" t="s">
        <v>169</v>
      </c>
      <c r="H20" s="68" t="s">
        <v>203</v>
      </c>
      <c r="I20" s="66" t="s">
        <v>160</v>
      </c>
    </row>
    <row r="21" spans="2:9" ht="75" x14ac:dyDescent="0.25">
      <c r="B21" s="38" t="s">
        <v>81</v>
      </c>
      <c r="C21" s="42">
        <v>18</v>
      </c>
      <c r="D21" s="66" t="s">
        <v>10</v>
      </c>
      <c r="E21" s="66" t="s">
        <v>161</v>
      </c>
      <c r="F21" s="66" t="s">
        <v>162</v>
      </c>
      <c r="G21" s="67" t="s">
        <v>169</v>
      </c>
      <c r="H21" s="68" t="s">
        <v>204</v>
      </c>
      <c r="I21" s="66" t="s">
        <v>163</v>
      </c>
    </row>
  </sheetData>
  <autoFilter ref="B3:B21" xr:uid="{0210C093-1761-4C81-97AC-0161D9A3087A}"/>
  <mergeCells count="1">
    <mergeCell ref="B1:I1"/>
  </mergeCells>
  <conditionalFormatting sqref="C4:C21">
    <cfRule type="expression" dxfId="30" priority="9">
      <formula>$D4=0</formula>
    </cfRule>
  </conditionalFormatting>
  <conditionalFormatting sqref="B10">
    <cfRule type="colorScale" priority="7">
      <colorScale>
        <cfvo type="min"/>
        <cfvo type="percentile" val="50"/>
        <cfvo type="max"/>
        <color rgb="FFF8696B"/>
        <color rgb="FFFFEB84"/>
        <color rgb="FF63BE7B"/>
      </colorScale>
    </cfRule>
  </conditionalFormatting>
  <conditionalFormatting sqref="B11">
    <cfRule type="colorScale" priority="6">
      <colorScale>
        <cfvo type="min"/>
        <cfvo type="percentile" val="50"/>
        <cfvo type="max"/>
        <color rgb="FFF8696B"/>
        <color rgb="FFFFEB84"/>
        <color rgb="FF63BE7B"/>
      </colorScale>
    </cfRule>
  </conditionalFormatting>
  <conditionalFormatting sqref="B14:B21 B4:B9">
    <cfRule type="colorScale" priority="10">
      <colorScale>
        <cfvo type="min"/>
        <cfvo type="percentile" val="50"/>
        <cfvo type="max"/>
        <color rgb="FFF8696B"/>
        <color rgb="FFFFEB84"/>
        <color rgb="FF63BE7B"/>
      </colorScale>
    </cfRule>
  </conditionalFormatting>
  <conditionalFormatting sqref="B13">
    <cfRule type="colorScale" priority="2">
      <colorScale>
        <cfvo type="min"/>
        <cfvo type="percentile" val="50"/>
        <cfvo type="max"/>
        <color rgb="FFF8696B"/>
        <color rgb="FFFFEB84"/>
        <color rgb="FF63BE7B"/>
      </colorScale>
    </cfRule>
  </conditionalFormatting>
  <conditionalFormatting sqref="B12">
    <cfRule type="colorScale" priority="1">
      <colorScale>
        <cfvo type="min"/>
        <cfvo type="percentile" val="50"/>
        <cfvo type="max"/>
        <color rgb="FFF8696B"/>
        <color rgb="FFFFEB84"/>
        <color rgb="FF63BE7B"/>
      </colorScale>
    </cfRule>
  </conditionalFormatting>
  <dataValidations count="3">
    <dataValidation type="list" allowBlank="1" showInputMessage="1" showErrorMessage="1" sqref="G4:G21" xr:uid="{2C44909C-3A15-40F9-8C53-707D3A1369A9}">
      <formula1>"Preventivo,Correctivo,Detectivo"</formula1>
    </dataValidation>
    <dataValidation type="list" allowBlank="1" showInputMessage="1" showErrorMessage="1" sqref="D4:D21" xr:uid="{9DBF8415-5537-48F0-8693-C183C7075B2B}">
      <formula1>PROCESO</formula1>
    </dataValidation>
    <dataValidation type="list" allowBlank="1" showInputMessage="1" showErrorMessage="1" sqref="B4:B21" xr:uid="{3DAC59D8-0F2C-4009-B925-4B2DCB183E89}">
      <formula1>"Define riesgo,No dio respuesta,indica que no tiene riesgo"</formula1>
    </dataValidation>
  </dataValidations>
  <pageMargins left="0.7" right="0.7" top="0.75" bottom="0.75" header="0.3" footer="0.3"/>
  <pageSetup paperSize="9" orientation="portrait" r:id="rId1"/>
  <ignoredErrors>
    <ignoredError sqref="E4:F21"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0D82-A74E-4B59-AE64-91EEAE0F964E}">
  <sheetPr>
    <tabColor theme="9" tint="-0.499984740745262"/>
  </sheetPr>
  <dimension ref="B1:P12"/>
  <sheetViews>
    <sheetView showGridLines="0" workbookViewId="0">
      <selection activeCell="B6" sqref="B6"/>
    </sheetView>
  </sheetViews>
  <sheetFormatPr baseColWidth="10" defaultRowHeight="15" x14ac:dyDescent="0.25"/>
  <cols>
    <col min="1" max="1" width="2.5703125" customWidth="1"/>
    <col min="2" max="2" width="25.5703125" style="43" customWidth="1"/>
    <col min="3" max="3" width="47.42578125" customWidth="1"/>
    <col min="4" max="4" width="12.42578125" customWidth="1"/>
    <col min="5" max="5" width="12.7109375" customWidth="1"/>
    <col min="6" max="6" width="11.85546875" style="13" customWidth="1"/>
    <col min="7" max="7" width="12.7109375" customWidth="1"/>
    <col min="8" max="8" width="23" style="13" customWidth="1"/>
    <col min="9" max="9" width="49" customWidth="1"/>
    <col min="10" max="10" width="15.140625" style="13" customWidth="1"/>
    <col min="11" max="11" width="13.85546875" customWidth="1"/>
    <col min="12" max="12" width="36" customWidth="1"/>
    <col min="13" max="13" width="17" customWidth="1"/>
    <col min="14" max="14" width="25.5703125" customWidth="1"/>
    <col min="15" max="15" width="20.5703125" customWidth="1"/>
    <col min="16" max="16" width="18.7109375" customWidth="1"/>
  </cols>
  <sheetData>
    <row r="1" spans="2:16" ht="18.75" customHeight="1" x14ac:dyDescent="0.25">
      <c r="B1" s="64" t="s">
        <v>95</v>
      </c>
      <c r="C1" s="64"/>
    </row>
    <row r="2" spans="2:16" ht="110.25" customHeight="1" x14ac:dyDescent="0.25">
      <c r="B2" s="64"/>
      <c r="C2" s="64"/>
    </row>
    <row r="3" spans="2:16" ht="15" customHeight="1" x14ac:dyDescent="0.25">
      <c r="B3" s="64"/>
      <c r="C3" s="64"/>
      <c r="D3" s="65" t="s">
        <v>96</v>
      </c>
      <c r="E3" s="65"/>
    </row>
    <row r="4" spans="2:16" ht="13.5" customHeight="1" x14ac:dyDescent="0.25"/>
    <row r="5" spans="2:16" s="2" customFormat="1" ht="30" x14ac:dyDescent="0.25">
      <c r="B5" s="2" t="s">
        <v>97</v>
      </c>
      <c r="C5" s="2" t="s">
        <v>98</v>
      </c>
      <c r="D5" s="44" t="s">
        <v>99</v>
      </c>
      <c r="E5" s="44" t="s">
        <v>100</v>
      </c>
      <c r="F5" s="45" t="s">
        <v>101</v>
      </c>
      <c r="G5" s="45" t="s">
        <v>102</v>
      </c>
      <c r="H5" s="46" t="s">
        <v>103</v>
      </c>
      <c r="I5" s="47" t="s">
        <v>104</v>
      </c>
      <c r="J5" s="48" t="s">
        <v>105</v>
      </c>
      <c r="K5" s="48" t="s">
        <v>106</v>
      </c>
      <c r="L5" s="48" t="s">
        <v>107</v>
      </c>
      <c r="M5" s="48" t="s">
        <v>108</v>
      </c>
      <c r="N5" s="49" t="s">
        <v>109</v>
      </c>
      <c r="O5" s="49" t="s">
        <v>110</v>
      </c>
      <c r="P5" s="49" t="s">
        <v>111</v>
      </c>
    </row>
    <row r="6" spans="2:16" s="37" customFormat="1" ht="269.45" customHeight="1" x14ac:dyDescent="0.25">
      <c r="B6" s="1" t="s">
        <v>82</v>
      </c>
      <c r="C6" s="14" t="s">
        <v>112</v>
      </c>
      <c r="D6" s="2" t="s">
        <v>113</v>
      </c>
      <c r="E6" s="50">
        <f>IF(Tabla26[[#This Row],[Probabilidad Inherente]]=0," ",VLOOKUP(Tabla26[[#This Row],[Probabilidad Inherente]],[1]datos!D3:$F$7,3,FALSE))</f>
        <v>0.4</v>
      </c>
      <c r="F6" s="13" t="s">
        <v>114</v>
      </c>
      <c r="G6" s="51">
        <f>IF(Tabla26[[#This Row],[Impacto Inherente]]=0," ",VLOOKUP(Tabla26[[#This Row],[Impacto Inherente]],[1]datos!H3:K5,4,FALSE))</f>
        <v>0.8</v>
      </c>
      <c r="H6" s="13" t="str">
        <f>IF(Tabla26[[#This Row],[Probabilidad Inherente]]=0," ",VLOOKUP(Tabla26[[#This Row],[Peso probabilidad]]*10+Tabla26[[#This Row],[Peso impacto]],[1]Zona!$D$3:$E$27,2,0))</f>
        <v>Alta</v>
      </c>
      <c r="I6" s="14" t="s">
        <v>115</v>
      </c>
      <c r="J6" s="2">
        <v>1</v>
      </c>
      <c r="K6" s="13" t="s">
        <v>116</v>
      </c>
      <c r="L6" s="14" t="s">
        <v>117</v>
      </c>
      <c r="M6" s="52">
        <v>0.4</v>
      </c>
      <c r="N6" s="14" t="s">
        <v>118</v>
      </c>
      <c r="O6" s="14" t="s">
        <v>119</v>
      </c>
      <c r="P6" s="53">
        <v>45107</v>
      </c>
    </row>
    <row r="7" spans="2:16" s="37" customFormat="1" ht="120" x14ac:dyDescent="0.25">
      <c r="B7" s="1" t="s">
        <v>120</v>
      </c>
      <c r="C7" s="14" t="s">
        <v>26</v>
      </c>
      <c r="D7" s="2" t="s">
        <v>121</v>
      </c>
      <c r="E7" s="50">
        <f>IF(Tabla26[[#This Row],[Probabilidad Inherente]]=0," ",VLOOKUP(Tabla26[[#This Row],[Probabilidad Inherente]],[1]datos!D4:$F$7,3,FALSE))</f>
        <v>0.8</v>
      </c>
      <c r="F7" s="13" t="s">
        <v>114</v>
      </c>
      <c r="G7" s="51">
        <f>IF(Tabla26[[#This Row],[Impacto Inherente]]=0," ",VLOOKUP(Tabla26[[#This Row],[Impacto Inherente]],[1]datos!H4:K6,4,FALSE))</f>
        <v>0.8</v>
      </c>
      <c r="H7" s="13" t="str">
        <f>IF(Tabla26[[#This Row],[Probabilidad Inherente]]=0," ",VLOOKUP(Tabla26[[#This Row],[Peso probabilidad]]*10+Tabla26[[#This Row],[Peso impacto]],[1]Zona!$D$3:$E$27,2,0))</f>
        <v>Alta</v>
      </c>
      <c r="I7" s="14" t="s">
        <v>75</v>
      </c>
      <c r="J7" s="13">
        <v>1</v>
      </c>
      <c r="K7" s="13" t="s">
        <v>122</v>
      </c>
      <c r="L7" s="14" t="s">
        <v>76</v>
      </c>
      <c r="M7" s="54"/>
      <c r="N7" s="14" t="s">
        <v>123</v>
      </c>
      <c r="O7" s="14" t="s">
        <v>124</v>
      </c>
      <c r="P7" s="53">
        <v>45108</v>
      </c>
    </row>
    <row r="8" spans="2:16" ht="90.75" customHeight="1" x14ac:dyDescent="0.25">
      <c r="B8" s="1" t="s">
        <v>3</v>
      </c>
      <c r="C8" s="14" t="s">
        <v>4</v>
      </c>
      <c r="D8" s="2" t="s">
        <v>113</v>
      </c>
      <c r="E8" s="50">
        <f>IF(Tabla26[[#This Row],[Probabilidad Inherente]]=0," ",VLOOKUP(Tabla26[[#This Row],[Probabilidad Inherente]],[1]datos!D4:$F$7,3,FALSE))</f>
        <v>0.4</v>
      </c>
      <c r="F8" s="13" t="s">
        <v>114</v>
      </c>
      <c r="G8" s="55">
        <f>IF(Tabla26[[#This Row],[Impacto Inherente]]=0," ",VLOOKUP(Tabla26[[#This Row],[Impacto Inherente]],[1]datos!H4:K6,4,FALSE))</f>
        <v>0.8</v>
      </c>
      <c r="H8" s="56" t="str">
        <f>IF(Tabla26[[#This Row],[Probabilidad Inherente]]=0," ",VLOOKUP(Tabla26[[#This Row],[Peso probabilidad]]*10+Tabla26[[#This Row],[Peso impacto]],[1]Zona!$D$3:$E$27,2,0))</f>
        <v>Alta</v>
      </c>
      <c r="I8" s="14" t="s">
        <v>125</v>
      </c>
      <c r="J8" s="13">
        <v>1</v>
      </c>
      <c r="K8" s="13" t="s">
        <v>116</v>
      </c>
      <c r="L8" s="14" t="s">
        <v>126</v>
      </c>
      <c r="M8" s="52"/>
      <c r="N8" s="14" t="s">
        <v>127</v>
      </c>
      <c r="O8" s="14" t="s">
        <v>128</v>
      </c>
      <c r="P8" s="53"/>
    </row>
    <row r="9" spans="2:16" ht="120" x14ac:dyDescent="0.25">
      <c r="B9" s="57" t="s">
        <v>11</v>
      </c>
      <c r="C9" s="58" t="s">
        <v>27</v>
      </c>
      <c r="D9" s="2" t="s">
        <v>129</v>
      </c>
      <c r="E9" s="59">
        <v>0.6</v>
      </c>
      <c r="F9" s="13" t="s">
        <v>130</v>
      </c>
      <c r="G9" s="59">
        <v>1</v>
      </c>
      <c r="H9" s="13" t="s">
        <v>131</v>
      </c>
      <c r="I9" s="58" t="s">
        <v>132</v>
      </c>
      <c r="J9" s="60">
        <v>1</v>
      </c>
      <c r="K9" s="60" t="s">
        <v>116</v>
      </c>
      <c r="L9" s="58" t="s">
        <v>133</v>
      </c>
      <c r="M9" s="61">
        <v>0.4</v>
      </c>
      <c r="N9" s="58" t="s">
        <v>134</v>
      </c>
      <c r="O9" s="58" t="s">
        <v>135</v>
      </c>
      <c r="P9" s="62">
        <v>44978</v>
      </c>
    </row>
    <row r="12" spans="2:16" x14ac:dyDescent="0.25">
      <c r="C12" t="s">
        <v>153</v>
      </c>
    </row>
  </sheetData>
  <mergeCells count="2">
    <mergeCell ref="B1:C3"/>
    <mergeCell ref="D3:E3"/>
  </mergeCells>
  <conditionalFormatting sqref="D6 D8">
    <cfRule type="cellIs" dxfId="29" priority="26" operator="equal">
      <formula>"Muy baja"</formula>
    </cfRule>
    <cfRule type="cellIs" dxfId="28" priority="27" operator="equal">
      <formula>"Baja"</formula>
    </cfRule>
    <cfRule type="cellIs" dxfId="27" priority="28" operator="equal">
      <formula>"Media"</formula>
    </cfRule>
    <cfRule type="cellIs" dxfId="26" priority="29" operator="equal">
      <formula>"Alta"</formula>
    </cfRule>
    <cfRule type="cellIs" dxfId="25" priority="30" operator="equal">
      <formula>"Muy alta"</formula>
    </cfRule>
  </conditionalFormatting>
  <conditionalFormatting sqref="F6 F8">
    <cfRule type="cellIs" dxfId="24" priority="23" operator="equal">
      <formula>"Catastrófico"</formula>
    </cfRule>
    <cfRule type="cellIs" dxfId="23" priority="24" operator="equal">
      <formula>"Mayor"</formula>
    </cfRule>
    <cfRule type="cellIs" dxfId="22" priority="25" operator="equal">
      <formula>"Moderado"</formula>
    </cfRule>
  </conditionalFormatting>
  <conditionalFormatting sqref="H6:H8">
    <cfRule type="cellIs" dxfId="21" priority="20" operator="equal">
      <formula>"Extrema"</formula>
    </cfRule>
    <cfRule type="cellIs" dxfId="20" priority="21" operator="equal">
      <formula>"Alta"</formula>
    </cfRule>
    <cfRule type="cellIs" dxfId="19" priority="22" operator="equal">
      <formula>"Moderada"</formula>
    </cfRule>
  </conditionalFormatting>
  <conditionalFormatting sqref="D7">
    <cfRule type="cellIs" dxfId="18" priority="15" operator="equal">
      <formula>"Muy baja"</formula>
    </cfRule>
    <cfRule type="cellIs" dxfId="17" priority="16" operator="equal">
      <formula>"Baja"</formula>
    </cfRule>
    <cfRule type="cellIs" dxfId="16" priority="17" operator="equal">
      <formula>"Media"</formula>
    </cfRule>
    <cfRule type="cellIs" dxfId="15" priority="18" operator="equal">
      <formula>"Alta"</formula>
    </cfRule>
    <cfRule type="cellIs" dxfId="14" priority="19" operator="equal">
      <formula>"Muy alta"</formula>
    </cfRule>
  </conditionalFormatting>
  <conditionalFormatting sqref="F7">
    <cfRule type="cellIs" dxfId="13" priority="12" operator="equal">
      <formula>"Catastrófico"</formula>
    </cfRule>
    <cfRule type="cellIs" dxfId="12" priority="13" operator="equal">
      <formula>"Mayor"</formula>
    </cfRule>
    <cfRule type="cellIs" dxfId="11" priority="14" operator="equal">
      <formula>"Moderado"</formula>
    </cfRule>
  </conditionalFormatting>
  <conditionalFormatting sqref="H9">
    <cfRule type="cellIs" dxfId="10" priority="9" operator="equal">
      <formula>"Extrema"</formula>
    </cfRule>
    <cfRule type="cellIs" dxfId="9" priority="10" operator="equal">
      <formula>"Alta"</formula>
    </cfRule>
    <cfRule type="cellIs" dxfId="8" priority="11" operator="equal">
      <formula>"Moderada"</formula>
    </cfRule>
  </conditionalFormatting>
  <conditionalFormatting sqref="D9">
    <cfRule type="cellIs" dxfId="7" priority="4" operator="equal">
      <formula>"Muy baja"</formula>
    </cfRule>
    <cfRule type="cellIs" dxfId="6" priority="5" operator="equal">
      <formula>"Baja"</formula>
    </cfRule>
    <cfRule type="cellIs" dxfId="5" priority="6" operator="equal">
      <formula>"Media"</formula>
    </cfRule>
    <cfRule type="cellIs" dxfId="4" priority="7" operator="equal">
      <formula>"Alta"</formula>
    </cfRule>
    <cfRule type="cellIs" dxfId="3" priority="8" operator="equal">
      <formula>"Muy alta"</formula>
    </cfRule>
  </conditionalFormatting>
  <conditionalFormatting sqref="F9">
    <cfRule type="cellIs" dxfId="2" priority="1" operator="equal">
      <formula>"Catastrófico"</formula>
    </cfRule>
    <cfRule type="cellIs" dxfId="1" priority="2" operator="equal">
      <formula>"Mayor"</formula>
    </cfRule>
    <cfRule type="cellIs" dxfId="0" priority="3" operator="equal">
      <formula>"Moderado"</formula>
    </cfRule>
  </conditionalFormatting>
  <dataValidations count="1">
    <dataValidation type="list" allowBlank="1" showInputMessage="1" showErrorMessage="1" sqref="K6:K9" xr:uid="{3AFAEE33-DC57-4518-A759-ECCE8574501A}">
      <formula1>"Preventivo,Correctivo,Detectivo"</formula1>
    </dataValidation>
  </dataValidations>
  <pageMargins left="0.7" right="0.7" top="0.75" bottom="0.75" header="0.3" footer="0.3"/>
  <pageSetup orientation="portrait" r:id="rId1"/>
  <ignoredErrors>
    <ignoredError sqref="B6" listDataValidation="1"/>
  </ignoredErrors>
  <drawing r:id="rId2"/>
  <tableParts count="1">
    <tablePart r:id="rId3"/>
  </tableParts>
  <extLst>
    <ext xmlns:x14="http://schemas.microsoft.com/office/spreadsheetml/2009/9/main" uri="{CCE6A557-97BC-4b89-ADB6-D9C93CAAB3DF}">
      <x14:dataValidations xmlns:xm="http://schemas.microsoft.com/office/excel/2006/main" count="9">
        <x14:dataValidation type="list" allowBlank="1" showInputMessage="1" showErrorMessage="1" prompt="Seleccione un factor" xr:uid="{03824867-4F74-4241-861E-10D68D1B03C1}">
          <x14:formula1>
            <xm:f>'C:\Users\wvelasquezc\AppData\Local\Microsoft\Windows\INetCache\Content.Outlook\KZH8BCCA\[Identificación de riesgos de corrupción 2023 I.G.Corregido.xlsx]datos'!#REF!</xm:f>
          </x14:formula1>
          <xm:sqref>D9</xm:sqref>
        </x14:dataValidation>
        <x14:dataValidation type="list" allowBlank="1" showInputMessage="1" showErrorMessage="1" prompt="Seleccione un impacto" xr:uid="{EA45166B-EF95-459C-B08C-BE54B254A427}">
          <x14:formula1>
            <xm:f>'C:\Users\wvelasquezc\AppData\Local\Microsoft\Windows\INetCache\Content.Outlook\KZH8BCCA\[Identificación de riesgos de corrupción 2023 I.G.Corregido.xlsx]datos'!#REF!</xm:f>
          </x14:formula1>
          <xm:sqref>F9</xm:sqref>
        </x14:dataValidation>
        <x14:dataValidation type="list" allowBlank="1" showInputMessage="1" showErrorMessage="1" xr:uid="{5AB1EBEC-E7C5-4F09-A672-5FDA1FFB019A}">
          <x14:formula1>
            <xm:f>'C:\Users\wvelasquezc\AppData\Local\Microsoft\Windows\INetCache\Content.Outlook\KZH8BCCA\[Identificación de riesgos de corrupción 2023 I.G.Corregido.xlsx]datos'!#REF!</xm:f>
          </x14:formula1>
          <xm:sqref>B9</xm:sqref>
        </x14:dataValidation>
        <x14:dataValidation type="list" allowBlank="1" showInputMessage="1" showErrorMessage="1" prompt="Seleccione un factor" xr:uid="{3704A8CE-F4B6-49B8-B46A-990586C3506B}">
          <x14:formula1>
            <xm:f>'C:\Users\wvelasquezc\AppData\Local\Microsoft\Windows\INetCache\Content.Outlook\KZH8BCCA\[riesgos de corrupción 2023 OSI.xlsx]datos'!#REF!</xm:f>
          </x14:formula1>
          <xm:sqref>D7</xm:sqref>
        </x14:dataValidation>
        <x14:dataValidation type="list" allowBlank="1" showInputMessage="1" showErrorMessage="1" prompt="Seleccione un impacto" xr:uid="{910C3F76-6D9C-4094-8CC7-0947A98146B8}">
          <x14:formula1>
            <xm:f>'C:\Users\wvelasquezc\AppData\Local\Microsoft\Windows\INetCache\Content.Outlook\KZH8BCCA\[riesgos de corrupción 2023 OSI.xlsx]datos'!#REF!</xm:f>
          </x14:formula1>
          <xm:sqref>F7</xm:sqref>
        </x14:dataValidation>
        <x14:dataValidation type="list" allowBlank="1" showInputMessage="1" showErrorMessage="1" xr:uid="{9EC434E0-6709-4A11-8C30-CA8B8A4A69E1}">
          <x14:formula1>
            <xm:f>'C:\Users\wvelasquezc\AppData\Local\Microsoft\Windows\INetCache\Content.Outlook\KZH8BCCA\[riesgos de corrupción 2023 OSI.xlsx]datos'!#REF!</xm:f>
          </x14:formula1>
          <xm:sqref>B7</xm:sqref>
        </x14:dataValidation>
        <x14:dataValidation type="list" allowBlank="1" showInputMessage="1" showErrorMessage="1" xr:uid="{CFE08CD4-CE51-4A58-BD4B-A8A91CB5416E}">
          <x14:formula1>
            <xm:f>'C:\Users\amartinezm\Downloads\[Matriz de Riesgos de Corrupcion 2023.xlsx]datos'!#REF!</xm:f>
          </x14:formula1>
          <xm:sqref>B4:B6 B10:B1048576 B8</xm:sqref>
        </x14:dataValidation>
        <x14:dataValidation type="list" allowBlank="1" showInputMessage="1" showErrorMessage="1" prompt="Seleccione un impacto" xr:uid="{3D6C4B47-A356-44F9-840B-FB487A518C80}">
          <x14:formula1>
            <xm:f>'C:\Users\amartinezm\Downloads\[Matriz de Riesgos de Corrupcion 2023.xlsx]datos'!#REF!</xm:f>
          </x14:formula1>
          <xm:sqref>F6 F8</xm:sqref>
        </x14:dataValidation>
        <x14:dataValidation type="list" allowBlank="1" showInputMessage="1" showErrorMessage="1" prompt="Seleccione un factor" xr:uid="{E21CE595-354D-4CFC-9BA5-2229F52A0016}">
          <x14:formula1>
            <xm:f>'C:\Users\amartinezm\Downloads\[Matriz de Riesgos de Corrupcion 2023.xlsx]datos'!#REF!</xm:f>
          </x14:formula1>
          <xm:sqref>D6 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 IDENT RIESGO CORRUP</vt:lpstr>
      <vt:lpstr>Hoja2</vt:lpstr>
      <vt:lpstr>HOJA IDENT RIESGO 2024 definiti</vt:lpstr>
      <vt:lpstr>MAPA DE RIESGOS DE CORRUPCION</vt:lpstr>
      <vt:lpstr>PROCESO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Adrian Morales Moncada</dc:creator>
  <cp:lastModifiedBy>Nubia Esther Cantor Trujillo</cp:lastModifiedBy>
  <cp:lastPrinted>2024-01-29T15:31:48Z</cp:lastPrinted>
  <dcterms:created xsi:type="dcterms:W3CDTF">2023-05-19T19:36:32Z</dcterms:created>
  <dcterms:modified xsi:type="dcterms:W3CDTF">2024-01-31T21:06:28Z</dcterms:modified>
</cp:coreProperties>
</file>